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rics365-my.sharepoint.com/personal/fvarriale_rics_org/Documents/Documents/Sustainability/NZCBS/"/>
    </mc:Choice>
  </mc:AlternateContent>
  <xr:revisionPtr revIDLastSave="0" documentId="8_{A1993383-A2A4-488C-98E7-8CB6B55E30E1}" xr6:coauthVersionLast="47" xr6:coauthVersionMax="47" xr10:uidLastSave="{00000000-0000-0000-0000-000000000000}"/>
  <bookViews>
    <workbookView xWindow="-108" yWindow="-108" windowWidth="23256" windowHeight="12576" tabRatio="864" xr2:uid="{00000000-000D-0000-FFFF-FFFF00000000}"/>
  </bookViews>
  <sheets>
    <sheet name="Cover" sheetId="1" r:id="rId1"/>
    <sheet name="Building Info" sheetId="3" r:id="rId2"/>
    <sheet name="Submission Info" sheetId="4" r:id="rId3"/>
    <sheet name="Embodied-Carbon_1" sheetId="6" r:id="rId4"/>
    <sheet name="Embodied-Materials_1" sheetId="9" r:id="rId5"/>
    <sheet name="Operational-Info" sheetId="10" r:id="rId6"/>
    <sheet name="Operational-Figures" sheetId="11" r:id="rId7"/>
    <sheet name="Metering Data" sheetId="16" r:id="rId8"/>
    <sheet name="Operational-AUA" sheetId="17" r:id="rId9"/>
    <sheet name="Refrigerants" sheetId="14" r:id="rId10"/>
    <sheet name="Summary" sheetId="13" r:id="rId11"/>
    <sheet name="menus" sheetId="15" state="hidden"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0" i="13" l="1"/>
  <c r="C269" i="13"/>
  <c r="C268" i="13"/>
  <c r="C267" i="13"/>
  <c r="C263" i="13"/>
  <c r="E124" i="6"/>
  <c r="C347" i="13"/>
  <c r="C276" i="13"/>
  <c r="C281" i="13"/>
  <c r="C280" i="13"/>
  <c r="C279" i="13"/>
  <c r="C287" i="13"/>
  <c r="C288" i="13" s="1"/>
  <c r="C149" i="13"/>
  <c r="C338" i="13"/>
  <c r="C337" i="13"/>
  <c r="C333" i="13"/>
  <c r="C332" i="13"/>
  <c r="C331" i="13"/>
  <c r="C330" i="13"/>
  <c r="C329" i="13"/>
  <c r="C328" i="13"/>
  <c r="C304" i="13"/>
  <c r="C84" i="11"/>
  <c r="C303" i="13" s="1"/>
  <c r="C307" i="13"/>
  <c r="C294" i="13"/>
  <c r="C297" i="13"/>
  <c r="I9" i="11"/>
  <c r="C37" i="11"/>
  <c r="D14" i="14"/>
  <c r="E14" i="14"/>
  <c r="F14" i="14"/>
  <c r="G14" i="14"/>
  <c r="H14" i="14"/>
  <c r="C14" i="14"/>
  <c r="C15" i="14" s="1"/>
  <c r="C23" i="14"/>
  <c r="C20" i="14"/>
  <c r="C32" i="11"/>
  <c r="I12" i="11"/>
  <c r="C48" i="11" s="1"/>
  <c r="D23" i="9"/>
  <c r="E23" i="9"/>
  <c r="F23" i="9"/>
  <c r="G23" i="9"/>
  <c r="H23" i="9"/>
  <c r="I23" i="9"/>
  <c r="J23" i="9"/>
  <c r="K23" i="9"/>
  <c r="L23" i="9"/>
  <c r="C23" i="9"/>
  <c r="E125" i="6"/>
  <c r="R293" i="6"/>
  <c r="O293" i="6"/>
  <c r="N293" i="6"/>
  <c r="Q293" i="6"/>
  <c r="M293" i="6"/>
  <c r="J224" i="6"/>
  <c r="I224" i="6"/>
  <c r="H224" i="6"/>
  <c r="G224" i="6"/>
  <c r="F224" i="6"/>
  <c r="E224" i="6"/>
  <c r="E171" i="6"/>
  <c r="E170" i="6"/>
  <c r="E169" i="6"/>
  <c r="E153" i="6"/>
  <c r="E152" i="6"/>
  <c r="E151" i="6"/>
  <c r="C49" i="6"/>
  <c r="H134" i="6" s="1"/>
  <c r="V118" i="6"/>
  <c r="T118" i="6"/>
  <c r="S118" i="6"/>
  <c r="R118" i="6"/>
  <c r="Q118" i="6"/>
  <c r="N118" i="6"/>
  <c r="O118" i="6"/>
  <c r="M118" i="6"/>
  <c r="L118" i="6"/>
  <c r="J118" i="6"/>
  <c r="I118" i="6"/>
  <c r="H118" i="6"/>
  <c r="G118" i="6"/>
  <c r="F118" i="6"/>
  <c r="E118" i="6"/>
  <c r="C346" i="13" l="1"/>
  <c r="F124" i="6"/>
  <c r="G124" i="6" s="1"/>
  <c r="D38" i="11"/>
  <c r="E38" i="11"/>
  <c r="F125" i="6"/>
  <c r="G125" i="6" s="1"/>
  <c r="H135" i="6"/>
  <c r="F151" i="6"/>
  <c r="F153" i="6"/>
  <c r="F134" i="6"/>
  <c r="F169" i="6"/>
  <c r="F152" i="6"/>
  <c r="F135" i="6"/>
  <c r="F170" i="6"/>
  <c r="F171" i="6"/>
  <c r="D48" i="11" l="1"/>
</calcChain>
</file>

<file path=xl/sharedStrings.xml><?xml version="1.0" encoding="utf-8"?>
<sst xmlns="http://schemas.openxmlformats.org/spreadsheetml/2006/main" count="1601" uniqueCount="1032">
  <si>
    <t> </t>
  </si>
  <si>
    <t>text</t>
  </si>
  <si>
    <t>Which building sector represents the primary use of the building?</t>
  </si>
  <si>
    <t>Specify other sector</t>
  </si>
  <si>
    <t>Is the building Single-use or Mixed-use?</t>
  </si>
  <si>
    <t>Location and chronology</t>
  </si>
  <si>
    <t>The UPRN is a unique identifier for every spatial address in Great Britain. You can search UPRN codes at www.uprn.uk</t>
  </si>
  <si>
    <t>UK UPRN (unique property reference number)</t>
  </si>
  <si>
    <t>is it a listed building?</t>
  </si>
  <si>
    <t>Is it partially listed?</t>
  </si>
  <si>
    <t>Asset surroundings</t>
  </si>
  <si>
    <t xml:space="preserve">If the asset that already been built, please provide the year/period of the original construction </t>
  </si>
  <si>
    <t>Submission details</t>
  </si>
  <si>
    <t>Submission name</t>
  </si>
  <si>
    <t>Date of submission to the verifier</t>
  </si>
  <si>
    <t>Which building type is applicable?</t>
  </si>
  <si>
    <t>Reporting Period End Point (RPEP)</t>
  </si>
  <si>
    <t>Start date of the Operational Reporting Period (ORP)</t>
  </si>
  <si>
    <t>Start date of the Embodied Reporting Period (ERP)</t>
  </si>
  <si>
    <t>How many New Works have been completed within the Embodied Reporting Period (ERP)?</t>
  </si>
  <si>
    <t>How many Retrofit Works have been completed within the Embodied Reporting Period (ERP)?</t>
  </si>
  <si>
    <t>How many Reportable Works have been completed within the Embodied Reporting Period (ERP)?</t>
  </si>
  <si>
    <t>Notes</t>
  </si>
  <si>
    <t>Gross Internal Area (GIA)</t>
  </si>
  <si>
    <t>Demolished GIA (m2)</t>
  </si>
  <si>
    <t>Retail</t>
  </si>
  <si>
    <t>Hotels</t>
  </si>
  <si>
    <t>Number of bedrooms</t>
  </si>
  <si>
    <t>Data centres</t>
  </si>
  <si>
    <t>Power Usage Effectiveness, annualised</t>
  </si>
  <si>
    <t>Offices</t>
  </si>
  <si>
    <t>Storage and Distribution</t>
  </si>
  <si>
    <t>Optional metric #1</t>
  </si>
  <si>
    <t>Unit</t>
  </si>
  <si>
    <t>Figure</t>
  </si>
  <si>
    <t>Optional metric #2</t>
  </si>
  <si>
    <t>Optional metric #3</t>
  </si>
  <si>
    <t>Floor area breakdown by building sector</t>
  </si>
  <si>
    <t>Other dimensions</t>
  </si>
  <si>
    <t>Number of storeys below ground</t>
  </si>
  <si>
    <t>Number of storeys above ground</t>
  </si>
  <si>
    <t xml:space="preserve"> </t>
  </si>
  <si>
    <t>Shape of the building</t>
  </si>
  <si>
    <t>Pattern of use</t>
  </si>
  <si>
    <t>Structure and cladding</t>
  </si>
  <si>
    <t>Foundation type - Primary</t>
  </si>
  <si>
    <t>Foundation type - Secondary</t>
  </si>
  <si>
    <t>Ground floor type - Primary</t>
  </si>
  <si>
    <t>Ground floor type - Secondary</t>
  </si>
  <si>
    <t>Vertical structural element - Primary</t>
  </si>
  <si>
    <t>Vertical structural element - Secondary</t>
  </si>
  <si>
    <t>Horizontal structural element - Primary</t>
  </si>
  <si>
    <t>Horizontal structural element - Secondary</t>
  </si>
  <si>
    <t>Floor slab type - Primary</t>
  </si>
  <si>
    <t>Floor slab type - Secondary</t>
  </si>
  <si>
    <t>Cladding type - Primary</t>
  </si>
  <si>
    <t>Cladding type - Secondary</t>
  </si>
  <si>
    <t>Finishes type - Primary</t>
  </si>
  <si>
    <t>Finishes type - Secondary</t>
  </si>
  <si>
    <t>Does the substructure include retaining walls?</t>
  </si>
  <si>
    <t>Have structural loads been sized according to EuroCode?</t>
  </si>
  <si>
    <t>Building services</t>
  </si>
  <si>
    <t>Heating type - Primary</t>
  </si>
  <si>
    <t>Heating type - Secondary</t>
  </si>
  <si>
    <t>Cooling type - Primary</t>
  </si>
  <si>
    <t>Cooling type - Secondary</t>
  </si>
  <si>
    <t>Ventilation type - Primary</t>
  </si>
  <si>
    <t>Ventilation type - Secondary</t>
  </si>
  <si>
    <t>Substructure</t>
  </si>
  <si>
    <t>Has work been carried out to this element?</t>
  </si>
  <si>
    <t>Description of work</t>
  </si>
  <si>
    <t>Percentage of element that was retained</t>
  </si>
  <si>
    <t xml:space="preserve">  Superstructure</t>
  </si>
  <si>
    <t>Façade</t>
  </si>
  <si>
    <t>Internal walls and partitions</t>
  </si>
  <si>
    <t>Finishes</t>
  </si>
  <si>
    <t>Services (MEP)</t>
  </si>
  <si>
    <t>General information</t>
  </si>
  <si>
    <t>Which works type are you reporting?</t>
  </si>
  <si>
    <t>Reference study period (years)</t>
  </si>
  <si>
    <t>Assessor's name</t>
  </si>
  <si>
    <t xml:space="preserve">Assessor's email </t>
  </si>
  <si>
    <t>Assessor's company or organisation</t>
  </si>
  <si>
    <t>Main company/organisation/individual responsible for project design</t>
  </si>
  <si>
    <t>Main company/organisation/individual responsible for project works delivery (main contractor)</t>
  </si>
  <si>
    <t>Data sources and uncertainty factors</t>
  </si>
  <si>
    <t xml:space="preserve">What is the main source of the material quantities? </t>
  </si>
  <si>
    <t xml:space="preserve">Quantities uncertainty factor </t>
  </si>
  <si>
    <t xml:space="preserve">What is the main source of the product carbon factors? </t>
  </si>
  <si>
    <t xml:space="preserve">Carbon data uncertainty factor </t>
  </si>
  <si>
    <t>Non-decarbonised scenario</t>
  </si>
  <si>
    <t>Results entered at the whole building level</t>
  </si>
  <si>
    <t>A0 - Pre-construction stage, optional, include if significant</t>
  </si>
  <si>
    <t>A5.1 Pre-construction demolition including waste and waste management of those activites</t>
  </si>
  <si>
    <t>A5.2 Construction activities</t>
  </si>
  <si>
    <t>A5.3 Waste &amp; waste management</t>
  </si>
  <si>
    <t>A5.4 Transport of construction workers (optional, include if significant)</t>
  </si>
  <si>
    <t>B1.1
In use emissions and removals (carbonation and materials)</t>
  </si>
  <si>
    <t>B1.2
Fugitive emissions (refrigerants)</t>
  </si>
  <si>
    <t>B2-B3
Maintenance and repair</t>
  </si>
  <si>
    <t>C1 Deconstruction/demolition process</t>
  </si>
  <si>
    <t>Whole building</t>
  </si>
  <si>
    <t>Results entered by building element</t>
  </si>
  <si>
    <t>A1-A3
Sequestered carbon within installed materials/ products
(benefit - assumed negative figure)</t>
  </si>
  <si>
    <t>A1-A3
Product stage
(exc sequestered carbon)</t>
  </si>
  <si>
    <t>A4
Transport to and from site</t>
  </si>
  <si>
    <t>A5.1
Pre-construction
demolition including waste and waste management of those acitivites</t>
  </si>
  <si>
    <t>A5.2
Construction
activities</t>
  </si>
  <si>
    <t>A5.3
Waste &amp; waste 
management</t>
  </si>
  <si>
    <t>B4 
Replacement</t>
  </si>
  <si>
    <t>C1
Deconstruction/demolition process</t>
  </si>
  <si>
    <t>C2
Transport to waste processing or disposal facilities</t>
  </si>
  <si>
    <t>C3 
Waste processing for reuse, recycling and/ or energy recovery</t>
  </si>
  <si>
    <t>C4
Waste disposal</t>
  </si>
  <si>
    <t>D1
Potential net benefits/loads from reuse, recycling, energy recovery and/ or other recovery</t>
  </si>
  <si>
    <t>Treatment and demolition works, and Facilitating works</t>
  </si>
  <si>
    <t>0.1.1 Toxic/ contaminated material treatment
Demolition works</t>
  </si>
  <si>
    <t>0.1.2 Facilitating works</t>
  </si>
  <si>
    <t>Sub-structure</t>
  </si>
  <si>
    <t>1.1 Foundations and piling</t>
  </si>
  <si>
    <t>1.2 Basement retaining walls and lowest slab</t>
  </si>
  <si>
    <t>Superstructure</t>
  </si>
  <si>
    <t>2.1 Frame</t>
  </si>
  <si>
    <t>2.2 Upper Floors and 2.3 Roof</t>
  </si>
  <si>
    <t>2.4 Stairs, ramps and safety guarding</t>
  </si>
  <si>
    <t>2.5  External envelope including roof finishes</t>
  </si>
  <si>
    <t>2.6 Windows and ext doors</t>
  </si>
  <si>
    <t>2.7 Internal walls</t>
  </si>
  <si>
    <t>2.8 Internal doors</t>
  </si>
  <si>
    <t xml:space="preserve">Finishes
</t>
  </si>
  <si>
    <t xml:space="preserve">3.1 Wall finishes
</t>
  </si>
  <si>
    <t>3.2 Floor finishes</t>
  </si>
  <si>
    <t>3.3 Ceiling finishes</t>
  </si>
  <si>
    <t>FF&amp;E</t>
  </si>
  <si>
    <t>4.a Fixed FF&amp;E (RICS elements 4.1, 4.2, 4.3)</t>
  </si>
  <si>
    <t>Public health</t>
  </si>
  <si>
    <t>5.1.1 Sanitaryware</t>
  </si>
  <si>
    <t>5.1.2  Cold water systems</t>
  </si>
  <si>
    <t>5.1.3  Drainage and rainwater</t>
  </si>
  <si>
    <t xml:space="preserve"> Heating, Ventilation and Cooling (HVAC)</t>
  </si>
  <si>
    <t>5.2.1 Space heating and hot water</t>
  </si>
  <si>
    <t>5.2.2 Dedicated cooling installations</t>
  </si>
  <si>
    <t>5.2.3.1 Air movement</t>
  </si>
  <si>
    <t>5.2.4 Ventilation air terminals, ductwork and ancillaries, control dampers, attenuation, fire safety related to ventilation equipment</t>
  </si>
  <si>
    <t xml:space="preserve">Electrical installations </t>
  </si>
  <si>
    <t>5.3.1 Lighting</t>
  </si>
  <si>
    <t>5.3.2 Electrical services for power, communications, security, IT and fire detection,</t>
  </si>
  <si>
    <t>On site renewable energy generation</t>
  </si>
  <si>
    <t>5.4.1 On site renewable energy generation</t>
  </si>
  <si>
    <t>Systems including Life safety, Fuel installations, Lift and conveyor installations, Services equipment, Disposal installations, Specialist installations, Builders work in connection with services</t>
  </si>
  <si>
    <t>5.5.1 Life safety</t>
  </si>
  <si>
    <t>5.5.2 Fuel installations</t>
  </si>
  <si>
    <t>5.5.3 Lift and conveyor installations</t>
  </si>
  <si>
    <t>5.5.4 Specialised and communal waste disposal</t>
  </si>
  <si>
    <t>5.5.5 Specialist installations &amp; maintenance</t>
  </si>
  <si>
    <t>5.5.6 Builders work in connection with services</t>
  </si>
  <si>
    <t>Pre-fabricated buildings and units</t>
  </si>
  <si>
    <t>6 Pre-fabricated buildings and units</t>
  </si>
  <si>
    <t>Works to existing buildings</t>
  </si>
  <si>
    <t>7 Works to existing buildings</t>
  </si>
  <si>
    <t>External works (within the project boundary)</t>
  </si>
  <si>
    <t>8.1 Roads, paths, pavings, surfaces; Fencing, railings, walls; External fixtures (within the project boundaries)</t>
  </si>
  <si>
    <t>8.2 Soft landscape, planting, irrigation (within the project boundaries)</t>
  </si>
  <si>
    <t>8.3 External drainage; External services; Minor building works (within the project boundaries)</t>
  </si>
  <si>
    <t>External works (associated with the works outside the boundary)</t>
  </si>
  <si>
    <t>8.1 Roads, paths, pavings, surfaces; Fencing, railings, walls; External fixtures (associated with the works outside the boundary)</t>
  </si>
  <si>
    <t>8.2 Soft landscape, planting, irrigation (associated with the works outside the boundary)</t>
  </si>
  <si>
    <t>8.3 External drainage; External services; Minor building works (associated with the works outside the boundary)</t>
  </si>
  <si>
    <t>Raw results</t>
  </si>
  <si>
    <t>With uncertainty factor applied</t>
  </si>
  <si>
    <t>Whole building, excluding elements:
- 5.4.1 On site renewable energy generation
- 8 External works</t>
  </si>
  <si>
    <t>Photovoltaic</t>
  </si>
  <si>
    <t>Wind turbines</t>
  </si>
  <si>
    <t>Hydroelectric</t>
  </si>
  <si>
    <t>Upfront carbon (excl. A.5.1 and A.5.4)</t>
  </si>
  <si>
    <t xml:space="preserve">Peak power [kWp] </t>
  </si>
  <si>
    <t xml:space="preserve">Reference power [kW] </t>
  </si>
  <si>
    <t>Shell &amp; core</t>
  </si>
  <si>
    <t>Cat A</t>
  </si>
  <si>
    <t>Cat B</t>
  </si>
  <si>
    <t>Additional upfront carbon assessment based on generic material specifications for selected materials</t>
  </si>
  <si>
    <t>Material quantities</t>
  </si>
  <si>
    <t>Quantity (kg)</t>
  </si>
  <si>
    <t>Total kg of all concrete of grades at least C16/20 or equivalent</t>
  </si>
  <si>
    <t>Total kg of all other cementitious materials including screeds</t>
  </si>
  <si>
    <t>Total kg of all reinforcing steel (‘rebar’) including mesh</t>
  </si>
  <si>
    <t>Total kg of all other steel including beams, columns, plate and connections</t>
  </si>
  <si>
    <t>Total kg of all aluminium used within facades</t>
  </si>
  <si>
    <t>Decarbonised scenario</t>
  </si>
  <si>
    <t>4.b Loose FF&amp;E (RICS elements 4.4, 4.5, 4.6)</t>
  </si>
  <si>
    <t>Material / product data</t>
  </si>
  <si>
    <t>Name of the source of the Embodied Carbon Factor (ECF)</t>
  </si>
  <si>
    <t>Type of Embodied Carbon Factor (ECF)</t>
  </si>
  <si>
    <t xml:space="preserve">Unique identifier of the Embodied Carbon Factor (ECF) source </t>
  </si>
  <si>
    <t>Material / product name</t>
  </si>
  <si>
    <t>Material / product type</t>
  </si>
  <si>
    <t>Functional Unit (FU)</t>
  </si>
  <si>
    <t>ECF A1-A3 value per FU, in kgCO2eq</t>
  </si>
  <si>
    <t>Source of material quantity information</t>
  </si>
  <si>
    <t>Total Life Cycle Embodied Carbon (modules A1–A5, B1–B5, C1–C4) in kgCO2eq</t>
  </si>
  <si>
    <t>Geographical Representativeness</t>
  </si>
  <si>
    <t>Technological Representativeness: Technology</t>
  </si>
  <si>
    <t>Technological Representativeness: Product specificity</t>
  </si>
  <si>
    <t>Temporal Representativeness </t>
  </si>
  <si>
    <t>Data aspect: Granularity</t>
  </si>
  <si>
    <t>Data aspect: Verification</t>
  </si>
  <si>
    <t>Carbon Data Confidence Score</t>
  </si>
  <si>
    <t>Quantities uncertainty level</t>
  </si>
  <si>
    <t>Details of the operational energy and carbon assessment</t>
  </si>
  <si>
    <t>Heating</t>
  </si>
  <si>
    <t>Domestic hot water heating</t>
  </si>
  <si>
    <t>Cooling</t>
  </si>
  <si>
    <t>Mechanical ventilation</t>
  </si>
  <si>
    <t>Humidification</t>
  </si>
  <si>
    <t>Pumps</t>
  </si>
  <si>
    <t>Lighting</t>
  </si>
  <si>
    <t>Transportation systems in buildings</t>
  </si>
  <si>
    <t>Cooking and catering</t>
  </si>
  <si>
    <t>Plug loads</t>
  </si>
  <si>
    <t>Specialist equipment</t>
  </si>
  <si>
    <t>Security and controls</t>
  </si>
  <si>
    <t>Emergency generator use and maintenance hours</t>
  </si>
  <si>
    <t>Other uses</t>
  </si>
  <si>
    <t>Commercial residential</t>
  </si>
  <si>
    <t>Schools</t>
  </si>
  <si>
    <t>Culture and entertainment</t>
  </si>
  <si>
    <t>Occupancy</t>
  </si>
  <si>
    <t>Grid electricity</t>
  </si>
  <si>
    <t>Natural gas</t>
  </si>
  <si>
    <t>On-site renewable</t>
  </si>
  <si>
    <t>Other source: specify</t>
  </si>
  <si>
    <t>Exception for presence of fossil fuel on-site</t>
  </si>
  <si>
    <t>Justification for excluding this energy load from the OE limit</t>
  </si>
  <si>
    <t>Photovoltaic panels</t>
  </si>
  <si>
    <t>On-site wind turbines</t>
  </si>
  <si>
    <t>On-site hydroelectric turbines</t>
  </si>
  <si>
    <t>If there is no on-site source of renewable energy generation, or if the generated energy does not meet the target, provide justification</t>
  </si>
  <si>
    <t>Carbon emissions from Energy Use (B6)</t>
  </si>
  <si>
    <t>B6</t>
  </si>
  <si>
    <t>D2</t>
  </si>
  <si>
    <t>Operational water use</t>
  </si>
  <si>
    <t xml:space="preserve">Litres per person per day [l/person/day] </t>
  </si>
  <si>
    <t>Annual operational water use per pupil [m3/pupil/year]</t>
  </si>
  <si>
    <t>What is your metering resolution?</t>
  </si>
  <si>
    <t>Peak electricity demand, 99th percentile</t>
  </si>
  <si>
    <t>Peak electricity demand, 50th percentile</t>
  </si>
  <si>
    <t>Peak electricity demand, 1st percentile</t>
  </si>
  <si>
    <t>District heating and cooling network</t>
  </si>
  <si>
    <t>Does the building make use of a district heating/cooling network?</t>
  </si>
  <si>
    <t xml:space="preserve">Carbon content for heat/coolth supplied [kgCO2e/kWh] </t>
  </si>
  <si>
    <t>Is the district heating/cooling network new or existing?</t>
  </si>
  <si>
    <t>Refrigerants</t>
  </si>
  <si>
    <t xml:space="preserve">Annual carbon impact of refrigerant gases – Kyoto products only [kgCO2e/year]  </t>
  </si>
  <si>
    <t xml:space="preserve">Optional -  Annual carbon impact of refrigerant gases per m2 GIA [kgCO2e/year] (non-Kyoto products only) </t>
  </si>
  <si>
    <t>Conformity to the Standard</t>
  </si>
  <si>
    <t>Version of the Standard that is applicable to this Submission</t>
  </si>
  <si>
    <t>Has this Submission been verified for conformity with the Standard?</t>
  </si>
  <si>
    <t>What type of claim does this Submission support?</t>
  </si>
  <si>
    <t>Life cycle and upfront embodied carbon</t>
  </si>
  <si>
    <t>Pass/fail metric(s)</t>
  </si>
  <si>
    <t>Upfront carbon [kgCO2e/m2 GIA]</t>
  </si>
  <si>
    <t>Applicable limit [kgCO2e/m2 GIA]</t>
  </si>
  <si>
    <t>Reporting metric(s)</t>
  </si>
  <si>
    <t>Life cycle embodied carbon [kgCO2e/m2 GIA]</t>
  </si>
  <si>
    <t>Upfront carbon, Reportable Works [kgCO2e/m2 GIA]</t>
  </si>
  <si>
    <t>Upfront carbon, generic material specifications [kgCO2e/m2 GIA]</t>
  </si>
  <si>
    <t>Upfront carbon, Shell &amp; Core only [kgCO2e/m2 GIA]</t>
  </si>
  <si>
    <t>Upfront carbon, Cat A only [kgCO2e/m2 GIA]</t>
  </si>
  <si>
    <t>Upfront carbon, Cat B only [kgCO2e/m2 GIA]</t>
  </si>
  <si>
    <t>Applicable limit for Upfront carbon [kgCO2e/m2 GIA]</t>
  </si>
  <si>
    <t>Life cycle embodied carbon per m3 internal building volume [kgCO2e/m3 of internal building volume]</t>
  </si>
  <si>
    <t xml:space="preserve">Upfront carbon per m3 internal building volume [kgCO2e/m3 of internal building volume] </t>
  </si>
  <si>
    <t>Photovoltaics only: Upfront carbon per peak power output [kgCO2e/kWp]</t>
  </si>
  <si>
    <t>Applicable limit [kgCO2e/kWp]</t>
  </si>
  <si>
    <t>Operational energy and carbon</t>
  </si>
  <si>
    <t xml:space="preserve">Annual energy use intensity (EUI) per m2 GIA [kWh/m2 GIA/year] </t>
  </si>
  <si>
    <t xml:space="preserve">Applicable limit [kWh/m2 GIA/year] </t>
  </si>
  <si>
    <t xml:space="preserve">Annual operational carbon emissions intensity per m2 GIA [kgCO2e/m2 GIA/year] </t>
  </si>
  <si>
    <t xml:space="preserve">Annual energy use per m2 landlord area [kWh/m2 CPA /year ] </t>
  </si>
  <si>
    <t xml:space="preserve">Applicable limit [kWh/m2 NIA/year] </t>
  </si>
  <si>
    <t xml:space="preserve">Annual operational carbon emissions intensity per m2 NIA [kgCO2e/m2 NIA /year] </t>
  </si>
  <si>
    <t>Other requirements</t>
  </si>
  <si>
    <t xml:space="preserve">On-site renewable electricity generation </t>
  </si>
  <si>
    <t xml:space="preserve">Total annual on-site renewable electricity generation [kWh/year] </t>
  </si>
  <si>
    <t xml:space="preserve">Annual on-site renewable electricity generation that is used on site [kWh/year] </t>
  </si>
  <si>
    <t xml:space="preserve">Annual on-site renewable electricity generation that is exported [kWh/year] </t>
  </si>
  <si>
    <t xml:space="preserve">Annual operational water use [m3/year] </t>
  </si>
  <si>
    <t xml:space="preserve">Annual operational water use per m2 GIA [m3/m2 GIA/year] </t>
  </si>
  <si>
    <t>Annual operational water use carbon emissions per m2 GIA [kgCO2e/m2 GIA/year]</t>
  </si>
  <si>
    <t xml:space="preserve">Only for Homes and Offices - Litres per person per day [l/person/day] </t>
  </si>
  <si>
    <t xml:space="preserve">Only for Schools – Annual operational water use per pupil [m3/pupil/year]  </t>
  </si>
  <si>
    <t>Fossil fuel free</t>
  </si>
  <si>
    <t>Pass/fail requirement</t>
  </si>
  <si>
    <t>Does the building meet the requirement to be fossil fuel free on site?</t>
  </si>
  <si>
    <t xml:space="preserve">District heating and cooling networks  </t>
  </si>
  <si>
    <t xml:space="preserve">Applicable limit [kgCO2e/kWh] </t>
  </si>
  <si>
    <t>Have you purchased carbon credits to offset your emissions?</t>
  </si>
  <si>
    <t>Have you procured renewable electricity to offset your emissions?</t>
  </si>
  <si>
    <t>Healthcare</t>
  </si>
  <si>
    <t>Homes</t>
  </si>
  <si>
    <t>Sport &amp; Leisure</t>
  </si>
  <si>
    <t>Storage &amp; Distribution</t>
  </si>
  <si>
    <t>Culture and Entertainment</t>
  </si>
  <si>
    <t>Visitor numbers per year</t>
  </si>
  <si>
    <t>Number of tickets sold per year</t>
  </si>
  <si>
    <t>Number of seats</t>
  </si>
  <si>
    <t>Theatre type</t>
  </si>
  <si>
    <t>Higher Education</t>
  </si>
  <si>
    <t>Occupied hours (typical weekday and weekend during term time, and outside of term time)</t>
  </si>
  <si>
    <t>Sector-specific information</t>
  </si>
  <si>
    <t>Number of occupied bedroom-nights per year</t>
  </si>
  <si>
    <t>Occupied hours (typical day &amp; weekend, e.g. 8am-6pm, 5 days a week; no weekend occupancy)</t>
  </si>
  <si>
    <t>Average occupancy density on typical day (number of occupants per m2 NIA, during typical day)</t>
  </si>
  <si>
    <t>High Street Units &amp; Department Stores subsector</t>
  </si>
  <si>
    <t>Number of pupils</t>
  </si>
  <si>
    <t>Core hours (e.g., typical day e.g. 8am-5pm)</t>
  </si>
  <si>
    <t>Out-of-hours usage [hrs/year]</t>
  </si>
  <si>
    <t>Science and Technology</t>
  </si>
  <si>
    <t>Percentage active science/technical area [% of total building floor area GIA]</t>
  </si>
  <si>
    <t>Fume cupboard density [number of fume cupboards per m2 GIA]</t>
  </si>
  <si>
    <t xml:space="preserve">Vibration specification [Response Factor] </t>
  </si>
  <si>
    <t>Commercial centres</t>
  </si>
  <si>
    <t>Exclusions and variations from the RICS Professional Standard on Whole Life Carbon Assessment for the Built Environment (2nd edition)</t>
  </si>
  <si>
    <t>Additional Use Areas (AUA)</t>
  </si>
  <si>
    <t>What type of Additional Use Area is this?</t>
  </si>
  <si>
    <t>Performance subsector only</t>
  </si>
  <si>
    <t>Collection subsector only</t>
  </si>
  <si>
    <t>Archives subsector only</t>
  </si>
  <si>
    <t>Single Family Homes subsector only</t>
  </si>
  <si>
    <t>Is this submission for an individual home or for a multi-building development?</t>
  </si>
  <si>
    <t>If this submission is for a multi-building development, how many homes are included?</t>
  </si>
  <si>
    <t>Is this Data centre considered Low utilisation or High utilisation?</t>
  </si>
  <si>
    <t>Specify other type of facility</t>
  </si>
  <si>
    <t>Office occupancy type</t>
  </si>
  <si>
    <t>Specify other type of office occupancy</t>
  </si>
  <si>
    <t xml:space="preserve">Type of retail unit </t>
  </si>
  <si>
    <t>Specify other type of retail unit</t>
  </si>
  <si>
    <t>Does the building include systems that use refrigerants? (refrigeration equipment  used in an industrial process is excluded)</t>
  </si>
  <si>
    <t>Type of system</t>
  </si>
  <si>
    <t>Installation date</t>
  </si>
  <si>
    <t>Number of refrigeration units</t>
  </si>
  <si>
    <t>Refrigerant type</t>
  </si>
  <si>
    <t>Refrigerant charge [kg]</t>
  </si>
  <si>
    <t xml:space="preserve">How was the leakage quantity assessed? </t>
  </si>
  <si>
    <t>Refrigerant leakage quantity during the Operational Reporting Period [kg]</t>
  </si>
  <si>
    <t>UK Net Zero Carbon Buildings Standard - Annex B - Submission Proforma</t>
  </si>
  <si>
    <t>Issue date:</t>
  </si>
  <si>
    <t>Version:</t>
  </si>
  <si>
    <t>Text</t>
  </si>
  <si>
    <t>Key</t>
  </si>
  <si>
    <t>Navigation guide</t>
  </si>
  <si>
    <t>Building information</t>
  </si>
  <si>
    <t xml:space="preserve">Does the energy use data you are providing represent a building operating at normal, acceptable indoor environmental quality (IEQ) conditions? </t>
  </si>
  <si>
    <t>Yes/No</t>
  </si>
  <si>
    <t>Yes/No
+n/a</t>
  </si>
  <si>
    <t>Yes/No
+ unknown</t>
  </si>
  <si>
    <t>Yes</t>
  </si>
  <si>
    <t>Commercial Residential</t>
  </si>
  <si>
    <t>No</t>
  </si>
  <si>
    <t>It is partially listed</t>
  </si>
  <si>
    <t>Urban</t>
  </si>
  <si>
    <t>New Building</t>
  </si>
  <si>
    <t>none</t>
  </si>
  <si>
    <t>New Works</t>
  </si>
  <si>
    <t>Predicted or estimated quantities - Estimation from drawings and 3D models / BIM</t>
  </si>
  <si>
    <t>Generic carbon factors</t>
  </si>
  <si>
    <t>Very good (0)</t>
  </si>
  <si>
    <t>Yes, good IEQ has been confirmed by some level of monitoring and/or user feedback</t>
  </si>
  <si>
    <t>Oil</t>
  </si>
  <si>
    <t xml:space="preserve">Relates to energy uses outside the operational energy general assessment scope (see section 5.2.1.2) </t>
  </si>
  <si>
    <t>Electric vehicle charging</t>
  </si>
  <si>
    <t>Planning or legal constraints</t>
  </si>
  <si>
    <t>≤60 minutes between readings</t>
  </si>
  <si>
    <t>New</t>
  </si>
  <si>
    <t>Net Zero Carbon Aligned Building</t>
  </si>
  <si>
    <t>Culture, Worship and Entertainment</t>
  </si>
  <si>
    <t>Mixed use</t>
  </si>
  <si>
    <t>Yes, grade I</t>
  </si>
  <si>
    <t>Suburban</t>
  </si>
  <si>
    <t>Before 1800</t>
  </si>
  <si>
    <t>Existing Building</t>
  </si>
  <si>
    <t>Retrofit Works</t>
  </si>
  <si>
    <t>Predicted or estimated quantities - Quantity take-offs from 3D / BIM / bill of quantities / cost plan</t>
  </si>
  <si>
    <t>National carbon factors from accepted industry databases</t>
  </si>
  <si>
    <t>Good (1)</t>
  </si>
  <si>
    <t>I don't know</t>
  </si>
  <si>
    <t>Coal</t>
  </si>
  <si>
    <t xml:space="preserve">Relates to energy uses for emergency and life safety systems  (e.g. for firefighting, evacuation, back-up power in healthcare settings); </t>
  </si>
  <si>
    <t xml:space="preserve">Heavy process loads, whose associated carbon emissions are already managed by regulation </t>
  </si>
  <si>
    <t>Available space(s) on site</t>
  </si>
  <si>
    <t>Other</t>
  </si>
  <si>
    <t>Existing</t>
  </si>
  <si>
    <t>Net Zero Carbon Aligned Building (plus offsets)</t>
  </si>
  <si>
    <t>n/a</t>
  </si>
  <si>
    <t>unknown</t>
  </si>
  <si>
    <t>Data Centres</t>
  </si>
  <si>
    <t>Yes, grade II</t>
  </si>
  <si>
    <t>Rural</t>
  </si>
  <si>
    <t>1801-1900</t>
  </si>
  <si>
    <t>Reportable Works</t>
  </si>
  <si>
    <t>Predicted or estimated quantities - Industry guidance</t>
  </si>
  <si>
    <t>Specific carbon factors</t>
  </si>
  <si>
    <t>Fair (3)</t>
  </si>
  <si>
    <t>Biomass</t>
  </si>
  <si>
    <t xml:space="preserve">Relates to energy uses for essential back-up systems serving buildings with functions of critical importance, defined as Class IV buildings within BS EN 1998:2004+A1:2013; </t>
  </si>
  <si>
    <t>Overshadowed roofs</t>
  </si>
  <si>
    <t>1901-1920</t>
  </si>
  <si>
    <t>Predicted or estimated quantities - Assumptions from other buildings</t>
  </si>
  <si>
    <t>Unknown</t>
  </si>
  <si>
    <t>Sufficient (5)</t>
  </si>
  <si>
    <t xml:space="preserve">Relates to energy uses for essential back-up systems serving data centres or critical server infrastructure in Offices </t>
  </si>
  <si>
    <t>Grid connectivity constraints</t>
  </si>
  <si>
    <t>1921-1940</t>
  </si>
  <si>
    <t>Measured or calculated quantities - Quantity take-offs from 3D / BIM / bill of quantities / cost plan</t>
  </si>
  <si>
    <t>1941-1950</t>
  </si>
  <si>
    <t>Measured or calculated quantities - BIM model and drawings data</t>
  </si>
  <si>
    <t>1951-1960</t>
  </si>
  <si>
    <t>Measured or calculated quantities - Project technical information: specifications, construction methodologies, etc.</t>
  </si>
  <si>
    <t>1961-1970</t>
  </si>
  <si>
    <t>Measured or calculated quantities - Industry guidance</t>
  </si>
  <si>
    <t>1971-1980</t>
  </si>
  <si>
    <t>Actual quantities - As-built BIM model</t>
  </si>
  <si>
    <t>1981-1990</t>
  </si>
  <si>
    <t>Actual quantities - As-built cost record of material quantities procured</t>
  </si>
  <si>
    <t>1991-2000</t>
  </si>
  <si>
    <t>Sport and Leisure</t>
  </si>
  <si>
    <t>2001-2010</t>
  </si>
  <si>
    <t>2011-2021</t>
  </si>
  <si>
    <t>Other sector</t>
  </si>
  <si>
    <t>2021-2025</t>
  </si>
  <si>
    <t>If this is a listed building, is it partially listed?</t>
  </si>
  <si>
    <t>It is fully listed</t>
  </si>
  <si>
    <t>Is it located in a conservation area?</t>
  </si>
  <si>
    <t>What are the buildings sourroundings?</t>
  </si>
  <si>
    <t>Year/period of the original construction of the building</t>
  </si>
  <si>
    <t>2026 and after</t>
  </si>
  <si>
    <t>Full UK postcode</t>
  </si>
  <si>
    <t>Submission information</t>
  </si>
  <si>
    <t>September 2024</t>
  </si>
  <si>
    <t>This will be used a reference by you and the UK NZCBS team</t>
  </si>
  <si>
    <t>Building details</t>
  </si>
  <si>
    <t>Building name</t>
  </si>
  <si>
    <t>Building owner</t>
  </si>
  <si>
    <t>Building description</t>
  </si>
  <si>
    <t>Mandatory if you have selected 'Other sector' in the previous cell</t>
  </si>
  <si>
    <t>See section 4.2.2</t>
  </si>
  <si>
    <t>Is the building single sector or mixed-use?</t>
  </si>
  <si>
    <t>Single sector</t>
  </si>
  <si>
    <t>Summary</t>
  </si>
  <si>
    <t>Building sector</t>
  </si>
  <si>
    <t>See section 4.2.1</t>
  </si>
  <si>
    <t>See section 4.2.4.1</t>
  </si>
  <si>
    <t>See section 4.2.4.2</t>
  </si>
  <si>
    <t>See sections 4.2.1 and 4.2.4.2</t>
  </si>
  <si>
    <t>Enter '0' if no GIA was demolished</t>
  </si>
  <si>
    <t>Mandatory if you have stated that the building is partially listed in the 'Building Info' tab</t>
  </si>
  <si>
    <t>Building Info</t>
  </si>
  <si>
    <t>Submission Info</t>
  </si>
  <si>
    <t>Project size</t>
  </si>
  <si>
    <t>Materials and systems</t>
  </si>
  <si>
    <t>Receiving</t>
  </si>
  <si>
    <t>Producing</t>
  </si>
  <si>
    <t>Occupied hours (typical weekday during term time)</t>
  </si>
  <si>
    <t>Occupied hours (typical weekend during term time)</t>
  </si>
  <si>
    <t>Occupied hours (typical weekday outside of term time)</t>
  </si>
  <si>
    <t>Occupied hours (typical weekend outside of term time)</t>
  </si>
  <si>
    <t>Number of occupants (average weekday during term time)</t>
  </si>
  <si>
    <t>Number of occupants (average weekend during term time)</t>
  </si>
  <si>
    <t>Number of occupants (average weekday outside of term time)</t>
  </si>
  <si>
    <t>Number of occupants (average weekend outside of term time)</t>
  </si>
  <si>
    <t>Individual home</t>
  </si>
  <si>
    <t>Multi-building development</t>
  </si>
  <si>
    <t>General office</t>
  </si>
  <si>
    <t>Financial</t>
  </si>
  <si>
    <t>Legal</t>
  </si>
  <si>
    <t>Event space</t>
  </si>
  <si>
    <t xml:space="preserve">Other </t>
  </si>
  <si>
    <t>Department store</t>
  </si>
  <si>
    <t>Dry cleaner</t>
  </si>
  <si>
    <t>DIY store</t>
  </si>
  <si>
    <t>General retail (e.g., clothes, pharmacy, general goods etc)</t>
  </si>
  <si>
    <t>Hairdresser</t>
  </si>
  <si>
    <t>Nail salon</t>
  </si>
  <si>
    <t>Other beauty parlour retail</t>
  </si>
  <si>
    <t>High street agency (e.g., bank branch)</t>
  </si>
  <si>
    <t>Relevant technical and functional requirements (e.g. regulatory and client-specific requirements)</t>
  </si>
  <si>
    <t>Foundation type</t>
  </si>
  <si>
    <t>Corbels</t>
  </si>
  <si>
    <t>Mass pads/strips</t>
  </si>
  <si>
    <t>Piled ground beams</t>
  </si>
  <si>
    <t>Piles (pile caps)</t>
  </si>
  <si>
    <t>Raft</t>
  </si>
  <si>
    <t>Reinforced pads/strips</t>
  </si>
  <si>
    <t>Ground floor type</t>
  </si>
  <si>
    <t>Ground bearing RC</t>
  </si>
  <si>
    <t>Suspended</t>
  </si>
  <si>
    <t xml:space="preserve">Timber </t>
  </si>
  <si>
    <t>Vertical element structure type</t>
  </si>
  <si>
    <t>Timber</t>
  </si>
  <si>
    <t>Steel</t>
  </si>
  <si>
    <t>Concrete</t>
  </si>
  <si>
    <t>Hybrid</t>
  </si>
  <si>
    <t>Masonry</t>
  </si>
  <si>
    <t>Horizontal element structure type</t>
  </si>
  <si>
    <t>Floor slab type</t>
  </si>
  <si>
    <t>Cladding type</t>
  </si>
  <si>
    <t>Masonry Only</t>
  </si>
  <si>
    <t>Masonry &amp; steel framing systems</t>
  </si>
  <si>
    <t>Stone &amp; steel framing systems</t>
  </si>
  <si>
    <t>Stone</t>
  </si>
  <si>
    <t>Precast/GRC</t>
  </si>
  <si>
    <t>Glazed/Curtain Wall</t>
  </si>
  <si>
    <t>Timber only</t>
  </si>
  <si>
    <t>Lightweight &amp; steel framing systems</t>
  </si>
  <si>
    <t>Lightweight Only</t>
  </si>
  <si>
    <t>Finishes type</t>
  </si>
  <si>
    <t>Shell and core only</t>
  </si>
  <si>
    <t>Fully fitted</t>
  </si>
  <si>
    <t>Heating type</t>
  </si>
  <si>
    <t>Air Source Heat Pump (ASHP) - Water distribution</t>
  </si>
  <si>
    <t>Air Source Heat Pump (ASHP) - Air distribution</t>
  </si>
  <si>
    <t>Boiler - Water distribution</t>
  </si>
  <si>
    <t>Boiler - Air distribution</t>
  </si>
  <si>
    <t>Direct electric - Water distribution</t>
  </si>
  <si>
    <t>Direct electric - Air distribution</t>
  </si>
  <si>
    <t>Direct electric - Panel heaters</t>
  </si>
  <si>
    <t>District heating - Air distribution</t>
  </si>
  <si>
    <t>District heating - Water distribution</t>
  </si>
  <si>
    <t>Ground Source Heat Pump (GSHP) - Air distribution</t>
  </si>
  <si>
    <t>Ground Source Heat Pump (GSHP) - Water distribution</t>
  </si>
  <si>
    <t>Solar thermal</t>
  </si>
  <si>
    <t>Cooling type</t>
  </si>
  <si>
    <t>Chiller - Water distribution</t>
  </si>
  <si>
    <t>Chiller - Air distribution</t>
  </si>
  <si>
    <t>Variable Refrigerant Flow (VRF) - Refrigerant distribution</t>
  </si>
  <si>
    <t>Variable Refrigerant Flow (VRF) - Air distribution</t>
  </si>
  <si>
    <t>Ventilation type</t>
  </si>
  <si>
    <t>Full mechanical</t>
  </si>
  <si>
    <t>Mixed mode</t>
  </si>
  <si>
    <t>Natural</t>
  </si>
  <si>
    <t>Details of works to retained products/materials and elements</t>
  </si>
  <si>
    <t>Mandatory only if the relevant subsector is present in the building</t>
  </si>
  <si>
    <t>Mandatory only if the relevant sector is present in the building</t>
  </si>
  <si>
    <t>Specify other type of GIA/NIA use</t>
  </si>
  <si>
    <t>Mandatory only if the building includes a sector that is not covered by the Standard</t>
  </si>
  <si>
    <t>Mandatory only if you have entered values in the previous two cells</t>
  </si>
  <si>
    <t>Mandatory only if you have entered a value in the previous cell</t>
  </si>
  <si>
    <t>Embodied-Materials_1</t>
  </si>
  <si>
    <t>Operational-Info</t>
  </si>
  <si>
    <t>Operational-Figures</t>
  </si>
  <si>
    <t>See section 4.2.6</t>
  </si>
  <si>
    <t>Practical completion date</t>
  </si>
  <si>
    <t>Commencement date</t>
  </si>
  <si>
    <t>See section 4.5 of the RICS PS</t>
  </si>
  <si>
    <t>See section 4.7 of the RICS PS</t>
  </si>
  <si>
    <t>See section 4.10.2 of the RICS PS</t>
  </si>
  <si>
    <t>See section 4.10.3 of the RICS PS</t>
  </si>
  <si>
    <t>See section 4.5 of the RICS PS. 
This cell is only indicative for the majority of material quantities used in the assessment. You are required to enter the specific source of material quantity for each of the top-10 most impacting materials in the 'Embodied-Materiasl' tab</t>
  </si>
  <si>
    <t>4.b_1 Loose FF&amp;E (RICS elements 4.4, 4.5, 4.6) - Relating exclusively to Offices, and Culture and Entertainment</t>
  </si>
  <si>
    <t>4.b_2 Loose FF&amp;E (RICS elements 4.4, 4.5, 4.6) - Relating to all building sector types except Offices, and Culture and Entertainment</t>
  </si>
  <si>
    <t>Whole building, excluding elements:
- 0.1.1 Toxic/ contaminated material treatment Demolition works
- 0.1.2 Facilitating works
- 4.b_2 Loose FF&amp;E (RICS elements 4.4, 4.5, 4.6) - Relating to all building sector types except Offices, and Culture and Entertainment
- 5.4.1 On site renewable energy generation
- 7 Works to existing buildings
- 8 External works</t>
  </si>
  <si>
    <t>WLCA uncertainty factor</t>
  </si>
  <si>
    <t>See section 4.10 of the RICS PS</t>
  </si>
  <si>
    <t>See definition at page 6 of the RICS PS</t>
  </si>
  <si>
    <t>Embodied-Carbon_1</t>
  </si>
  <si>
    <t>All carbon figures in this tab must be
- entered in in kgCO2eq
- entered as 'raw results', i.e. before the application of the uncertainty factor</t>
  </si>
  <si>
    <t>Embodied carbon of works affecting New NIA</t>
  </si>
  <si>
    <t>Embodied carbon of works affecting Existing NIA</t>
  </si>
  <si>
    <t>Additional breakdown - Required only when the both New NIA and Existing NIA are affected by works</t>
  </si>
  <si>
    <t>These cells are mandatory only if both New NIA and Existing NIA are affected by works. See section 5.1.5.2</t>
  </si>
  <si>
    <t>Breakdown of on-site renewable energy generation equipment</t>
  </si>
  <si>
    <t>On site renewable energy generation equipment</t>
  </si>
  <si>
    <t xml:space="preserve">Additional breakdown - Required only for buildings where &gt;50% of the NIA is classified as Offices sector </t>
  </si>
  <si>
    <t>This table is mandatory only for buildings where &gt;50% of the NIA is classified as Offices sector. See section 5.1.2.4</t>
  </si>
  <si>
    <t>See section 5.1.5.8</t>
  </si>
  <si>
    <t>See section 5.1.2.6</t>
  </si>
  <si>
    <t>See the RICS PS, particularly section 6.3.5</t>
  </si>
  <si>
    <t>Generic carbon factor</t>
  </si>
  <si>
    <t>National carbon factor from accepted industry databases</t>
  </si>
  <si>
    <t>Specific carbon factor</t>
  </si>
  <si>
    <t>Concrete - in-situ structural</t>
  </si>
  <si>
    <t>Concrete - products</t>
  </si>
  <si>
    <t>Concrete - other cementitious materials</t>
  </si>
  <si>
    <t>Clay and Stone based materials</t>
  </si>
  <si>
    <t>Wood based materials</t>
  </si>
  <si>
    <t>Glass</t>
  </si>
  <si>
    <t>Plastics and Polymers</t>
  </si>
  <si>
    <t>Bituminous mixtures</t>
  </si>
  <si>
    <t>Metals - Steel</t>
  </si>
  <si>
    <t>Metals - Aluminium</t>
  </si>
  <si>
    <t>Metals - Other</t>
  </si>
  <si>
    <t>Other natural or synthetic materials</t>
  </si>
  <si>
    <t>Gypsum</t>
  </si>
  <si>
    <t>Mixed - multi-component/ composite</t>
  </si>
  <si>
    <t>Electrical and Electronic Equipment</t>
  </si>
  <si>
    <t>Key product #1</t>
  </si>
  <si>
    <t>Key product #2</t>
  </si>
  <si>
    <t>Key product #3</t>
  </si>
  <si>
    <t>Key product #4</t>
  </si>
  <si>
    <t>Key product #5</t>
  </si>
  <si>
    <t>Key product #6</t>
  </si>
  <si>
    <t>Key product #7</t>
  </si>
  <si>
    <t>Key product #8</t>
  </si>
  <si>
    <t>Key product #9</t>
  </si>
  <si>
    <t>Key product #10</t>
  </si>
  <si>
    <t>This is the 'name' of the carbon factor, e.g. the name of the Environmental Product Declaration (EPD)</t>
  </si>
  <si>
    <t>Provide the URL of the Embodied Carbon Factor source (if there is one)</t>
  </si>
  <si>
    <t>Provide the unique identifier found in the EPD or source documentation for the Embodied Carbon Factor (if there is one)</t>
  </si>
  <si>
    <t>This is the name of the material/product that the Embodied Carbon Factor represents (e.g. 'clay brick, model ABC, brand XYZ')</t>
  </si>
  <si>
    <t>Link to Embodied Carbon Factor (ECF) source</t>
  </si>
  <si>
    <t>This is the total quantity of this material/product used, expressed in bumber of Functional Units (typically kg)</t>
  </si>
  <si>
    <t>Provide the Functional Unit as expressed in the Embodied Carbon Factor (ECF) source (typically kg)</t>
  </si>
  <si>
    <t>Details of building subsectors</t>
  </si>
  <si>
    <t>For definition of subsectors, see section 4.2.2</t>
  </si>
  <si>
    <t>See section 5.2.4.1</t>
  </si>
  <si>
    <t>What is the occupancy rate (%) on the first day of the Operational Reporting Period (ORP)?</t>
  </si>
  <si>
    <t>Low utilisation</t>
  </si>
  <si>
    <t>High utilisation</t>
  </si>
  <si>
    <t>Which energy end-uses are present in the building? Select 'Yes' for end-uses that are present, and 'No' for those that are not present</t>
  </si>
  <si>
    <t>Does the building use any other energy source than grid electricity?</t>
  </si>
  <si>
    <t>Select 'Yes' if the energy source is present</t>
  </si>
  <si>
    <t>Pink cells are mandatory only of you have selected 'Yes' in the relevant column</t>
  </si>
  <si>
    <t>Specify the source of the carbon conversion factor for this energy source</t>
  </si>
  <si>
    <t>All energy sources</t>
  </si>
  <si>
    <t>Energy used by external works (RICS PS building element category 8)</t>
  </si>
  <si>
    <t>Energy consumption excluded from the Energy Use Intensity (EUI) limit</t>
  </si>
  <si>
    <t>See section 5.2.1.2</t>
  </si>
  <si>
    <t>AUA #1</t>
  </si>
  <si>
    <t>Commercial Residential - Laundry</t>
  </si>
  <si>
    <t>Hotels - Conference centres</t>
  </si>
  <si>
    <t>Hotels - Laundry</t>
  </si>
  <si>
    <t>Retail (Landlord Areas subsector within Commercial Centres only) - Waste storage &amp; management areas</t>
  </si>
  <si>
    <t>Science and Technology - Equipment with safety critical function</t>
  </si>
  <si>
    <t>Sport and Leisure - High intensity uses</t>
  </si>
  <si>
    <t>Sport and Leisure - Community uses</t>
  </si>
  <si>
    <t>Science and Technology - Higher performance laboratory spaces above Hazard Group Level 2 or similar specialist applications, manufacturing facilities, or those with more onerous vibration criteria of R&lt;1</t>
  </si>
  <si>
    <t>Culture &amp; Entertainment - Theatre production workshops</t>
  </si>
  <si>
    <t>Metering Data</t>
  </si>
  <si>
    <t>Date and time</t>
  </si>
  <si>
    <t>kW</t>
  </si>
  <si>
    <t>Schools - Community uses and other out-of-hours use</t>
  </si>
  <si>
    <t>Schools - Large specialist uses</t>
  </si>
  <si>
    <t>AUA #2</t>
  </si>
  <si>
    <t>AUA #3</t>
  </si>
  <si>
    <t>AUA #4</t>
  </si>
  <si>
    <t>AUA #5</t>
  </si>
  <si>
    <t>AUA #6</t>
  </si>
  <si>
    <t>Add more columns if needed</t>
  </si>
  <si>
    <t>On-site renewable electricity generation</t>
  </si>
  <si>
    <t>What is the resolution of your meter? (minutes)</t>
  </si>
  <si>
    <t>Add/remove rows as needed</t>
  </si>
  <si>
    <t>See section 5.3</t>
  </si>
  <si>
    <t>If there is no on-site source of renewable energy generation, or if the generated energy does not meet the target, provide justification here</t>
  </si>
  <si>
    <t>Mandatory only if you have selected 'Yes' in the relevant column</t>
  </si>
  <si>
    <t>Mandatory only if you have selected 'Yes' in the relevant column. If no energy is exported to the grid, enter '0'</t>
  </si>
  <si>
    <t>Carbon conversion factor for energy generated by onsite source that is exported to the grid (kgCO2eq/kWh)</t>
  </si>
  <si>
    <t>Only for Homes and Offices sectors</t>
  </si>
  <si>
    <t>Only for Schools sector</t>
  </si>
  <si>
    <t>All building sectors</t>
  </si>
  <si>
    <t>Mandatory only if Homes and/or Offices sectors are present in the building</t>
  </si>
  <si>
    <t>Mandatory only if Schools sector is present in the building</t>
  </si>
  <si>
    <t>See section 5.4</t>
  </si>
  <si>
    <t>See section 5.6</t>
  </si>
  <si>
    <t>See section 5.6.2</t>
  </si>
  <si>
    <t>See section 5.7</t>
  </si>
  <si>
    <t>Mandatory only if you have selected 'Yes' in the previous cell</t>
  </si>
  <si>
    <t>Space heating and cooling delivered to the building</t>
  </si>
  <si>
    <t>See section 5.8</t>
  </si>
  <si>
    <t>Operational-AUA</t>
  </si>
  <si>
    <t>These cells are mandatory only if there are any Additional Use Areas present. See section 5.2.1.3</t>
  </si>
  <si>
    <t>Change in quantity approach</t>
  </si>
  <si>
    <t>Quantity added approach</t>
  </si>
  <si>
    <t xml:space="preserve">Annual carbon impact of refrigerant gas leakage – Kyoto products only [kgCO2e/year]  </t>
  </si>
  <si>
    <t>System #1</t>
  </si>
  <si>
    <t>System #2</t>
  </si>
  <si>
    <t>System #3</t>
  </si>
  <si>
    <t>Heat pump</t>
  </si>
  <si>
    <t>HVAC system</t>
  </si>
  <si>
    <t>Other refrigeration system</t>
  </si>
  <si>
    <t>System #4</t>
  </si>
  <si>
    <t>System #5</t>
  </si>
  <si>
    <t>System #6</t>
  </si>
  <si>
    <t>Carbon impact of refrigerant leakage [kgCO2e/year] - Kyoto products only</t>
  </si>
  <si>
    <t>Carbon emissions associated with refrigerant leakage [kgCO2e/year] - non-Kyoto products only</t>
  </si>
  <si>
    <t>Optional - Annual carbon impact of refrigerant gases per m2 GIA [kgCO2e/year] - non-Kyoto products only</t>
  </si>
  <si>
    <t>Mandatory only if there are systems that use refrigerants</t>
  </si>
  <si>
    <t>Add more columns if more systems are present</t>
  </si>
  <si>
    <t>These cells are mandatory if  the refrigerant charge in all systems in the building has a combined carbon impact of &gt;3,000 kgCO2e</t>
  </si>
  <si>
    <t>If you have added more columns, check that the sum formulas are correct</t>
  </si>
  <si>
    <t>mandatory cell, always</t>
  </si>
  <si>
    <t>mandatory cell in specific cases, guidance is given</t>
  </si>
  <si>
    <t>optional cell</t>
  </si>
  <si>
    <t>See section 5.1.2.4</t>
  </si>
  <si>
    <t>Pilot</t>
  </si>
  <si>
    <t>Verified submission</t>
  </si>
  <si>
    <t>Unverified submission (does not meet the requirements of the Standard)</t>
  </si>
  <si>
    <t>Unverified submission (building sector is not covered by the Standard)</t>
  </si>
  <si>
    <t>Pass/fail metric</t>
  </si>
  <si>
    <t>Only for Data Centres sector</t>
  </si>
  <si>
    <t>Water Use Effectiveness [WUE]</t>
  </si>
  <si>
    <t>Mandatory only if Data Centres sector is present in the building</t>
  </si>
  <si>
    <t>Justification for presence of fossil fuel on-site</t>
  </si>
  <si>
    <t xml:space="preserve">Reporting this metric is mandatory only for New Buildings, excluding:
- Individual single-family homes 
- Any building with a total floor area of &lt;=500m2 GIA </t>
  </si>
  <si>
    <t>This is the same conversion factor entered above for grid electricity</t>
  </si>
  <si>
    <t>These are added and reported below in Module D2</t>
  </si>
  <si>
    <t>On-site renewable electricity generation capacity [KWp/m2 building footprint]</t>
  </si>
  <si>
    <t xml:space="preserve">Applicable target [kWh/m2 building footprint/year] </t>
  </si>
  <si>
    <t>Access (e.g. for installation and maintenance)</t>
  </si>
  <si>
    <t>Structural capacity (e.g. the building’s ability to bear the load of a system)</t>
  </si>
  <si>
    <t>Existing plant areas (if solar PV cannot be installed on top of the plant)</t>
  </si>
  <si>
    <t>Existing rooflights</t>
  </si>
  <si>
    <t>There is no roof associated with the building</t>
  </si>
  <si>
    <t>Mandatory only if there is no on-site source of renewable energy generation, or if the generated energy does not meet the target. See section 5.3.5.1</t>
  </si>
  <si>
    <t>Other fossil fuel</t>
  </si>
  <si>
    <t>Other fossil fuel: specify</t>
  </si>
  <si>
    <t>Metering resolution</t>
  </si>
  <si>
    <t>Is this reporting requirement applicable to your building?</t>
  </si>
  <si>
    <t>Is this reporting requirement applicable to the building?</t>
  </si>
  <si>
    <t>If the resolution is '≤60 minutes between readings', has metering data been entered in the relevant tab?</t>
  </si>
  <si>
    <t>Mandatory only if this reporting requirement is applicable to the building and the resolution is '≤60 minutes between readings'</t>
  </si>
  <si>
    <t>Is this requirement applicable to the building?</t>
  </si>
  <si>
    <t>District heating/cooling network</t>
  </si>
  <si>
    <t>Mandatory only if the building makes use of a district heating/cooling network</t>
  </si>
  <si>
    <t>Add more rows and link to cells in the 'Refrigerants' tab, if needed</t>
  </si>
  <si>
    <t>All buildings, except:
- buildings where the majority of the floor area of the building is Offices sector
- buildings where the majority of the floor area of the building is Storage and Distribution sector</t>
  </si>
  <si>
    <t>Buildings where the majority of the floor area of the building is Offices sector</t>
  </si>
  <si>
    <t>Works #1</t>
  </si>
  <si>
    <t>Type or works</t>
  </si>
  <si>
    <t>Works #2</t>
  </si>
  <si>
    <t>Does this submission include assessmens of embodied carbon associated with New, Retrofit, and Reportable Works?</t>
  </si>
  <si>
    <t>Buildings where the majority of the floor area of the building is Storage and Distribution sector</t>
  </si>
  <si>
    <t xml:space="preserve">All buildings - Embodied carbon associated with on-site renewable electricity generating equipment </t>
  </si>
  <si>
    <t>Energy used within car parks</t>
  </si>
  <si>
    <t>If it is considered an Existing Building, how does it meet the operational energy limit?</t>
  </si>
  <si>
    <t>'One-Go Retrofit’ limit</t>
  </si>
  <si>
    <t>'Stepped Retrofit’ limit</t>
  </si>
  <si>
    <t>If no, have acceptable justifications been provided?</t>
  </si>
  <si>
    <t>For the purpose of the Standard, this building is considered to be:</t>
  </si>
  <si>
    <t>Annual operational carbon emissions per kWh of IT energy use [kgCO2e/kWh of IT energy use]</t>
  </si>
  <si>
    <t>Annual kWh of IT energy use [kWh]</t>
  </si>
  <si>
    <t>Carbon Use Effectiveness [CUE]</t>
  </si>
  <si>
    <t>Carbon Use Effectiveness (CUE) [CUE]</t>
  </si>
  <si>
    <t>Energy use intensity (EUI) per m2 GIA per year [kWh/m2 GIA/year] in accordance with the NHS Net Zero Building Standard, including clauses relating to domestic hot water and unregulated loads</t>
  </si>
  <si>
    <t>Energy use intensity (EUI) per m2 GIA per year [kWh/m2 GIA/year], per space type as defined by NHS Net Zero Building Standard</t>
  </si>
  <si>
    <t>Energy use intensity (EUI) for Domestic Hot Water per m2 GIA per year [kWh/m2 GIA/year]</t>
  </si>
  <si>
    <t>Energy use intensity (EUI) for unregulated loads per m2 GIA per year [kWh/m2 GIA/year]</t>
  </si>
  <si>
    <t>Energy use intensity (EUI) per m2 GIA per year [kWh/m2 GIA/year]</t>
  </si>
  <si>
    <t>Annual operational carbon emissions intensity per m2 GIA [kgCO2e/m2 GIA/year]</t>
  </si>
  <si>
    <t>Energy use per m2 conditioned area per year [kWh/m2 CA/year]</t>
  </si>
  <si>
    <t>Energy use intensity (EUI) per m2 NIA per year [kWh/m2 NIA/year]</t>
  </si>
  <si>
    <t>Have you chosen to meet the limit on basis on GIA or NIA?</t>
  </si>
  <si>
    <t>GIA</t>
  </si>
  <si>
    <t>NIA</t>
  </si>
  <si>
    <t>All subsectors</t>
  </si>
  <si>
    <t>Applicable limit [kWh/m2CPA/year]</t>
  </si>
  <si>
    <t>Additional metric, only for Landlord Areas (only used as part of Commercial Centres / Shopping Centres)</t>
  </si>
  <si>
    <t>If the building meets the 'Stepped Retrofit' limit, has an acceptable Retrofit Plan been provided?</t>
  </si>
  <si>
    <t xml:space="preserve">Annual on-site renewable electricity generation per m2 building footprint area [kWh/m2 building footprint/year] </t>
  </si>
  <si>
    <t>Specify source of carbon emission factor</t>
  </si>
  <si>
    <t>Only for Data Centres - Water Use Effectiveness [WUE]</t>
  </si>
  <si>
    <t>Annual space heating delivered to the building [kWh/m2 GIA/year]</t>
  </si>
  <si>
    <t>Annual space cooling delivered to the building [kWh/m2 GIA/year]</t>
  </si>
  <si>
    <t xml:space="preserve">Peak energy delivered to the building, space heating [W/m2 GIA] </t>
  </si>
  <si>
    <t xml:space="preserve">Peak energy delivered to the building, space cooling [W/m2 GIA] </t>
  </si>
  <si>
    <t>Applicable limit [kWh/m2 GIA/year] - Only for sectors:
- Commercial Residential
- Culture &amp; Entertainment
- Homes</t>
  </si>
  <si>
    <t xml:space="preserve">Peak energy demand, space heating [W/m2 GIA] </t>
  </si>
  <si>
    <t xml:space="preserve">Peak energy demand, space cooling [W/m2 GIA] </t>
  </si>
  <si>
    <t>All building sectors, except:
- Data Centres
- Healthcare
- Hotels
- Offices
- Retail</t>
  </si>
  <si>
    <t>auto-calculated cell (contains formula), or cell containing a fixed value - must not be edited unless specified in the guidance</t>
  </si>
  <si>
    <t>Does the building meet this requirement?</t>
  </si>
  <si>
    <t>If the building does not meet this requirement, have acceptable justifications bee provided?</t>
  </si>
  <si>
    <t>In which area of the UK is the building located?</t>
  </si>
  <si>
    <t>A. Scotland</t>
  </si>
  <si>
    <t>B. Middle and North England, Northern Ireland, Wales</t>
  </si>
  <si>
    <t>C. South England</t>
  </si>
  <si>
    <t>Carbon offsetting</t>
  </si>
  <si>
    <t>Emissions to be offset</t>
  </si>
  <si>
    <t>Offsetting via carbon credits</t>
  </si>
  <si>
    <t>Group of carbon credits #1</t>
  </si>
  <si>
    <t>Carbon credit verification scheme</t>
  </si>
  <si>
    <t xml:space="preserve">Type of carbon credit </t>
  </si>
  <si>
    <t>Vintage year</t>
  </si>
  <si>
    <t>ICROA</t>
  </si>
  <si>
    <t>ICVCM</t>
  </si>
  <si>
    <t>Carbon removal</t>
  </si>
  <si>
    <t>Carbon reduction</t>
  </si>
  <si>
    <t>Group of carbon credits #2</t>
  </si>
  <si>
    <t>Group of carbon credits #3</t>
  </si>
  <si>
    <t>Offsetting via renewable electricity procurement</t>
  </si>
  <si>
    <t>Procurement route</t>
  </si>
  <si>
    <t>UKGBC Silver procurement strategy</t>
  </si>
  <si>
    <t>Deep green electricity tariff</t>
  </si>
  <si>
    <t>PPA</t>
  </si>
  <si>
    <t>Energy consumption within the scope of the the Energy Use Intensity (EUI) limit, and associated emissions</t>
  </si>
  <si>
    <t>0.1</t>
  </si>
  <si>
    <t>Peak power [kWp]</t>
  </si>
  <si>
    <t>Electricity demand</t>
  </si>
  <si>
    <t>Care homes subsector only</t>
  </si>
  <si>
    <t>Is medical care provided on site?</t>
  </si>
  <si>
    <t>Use the tab 'Metering Data' if you have selected '≤60 minutes between readings' in the drop-down menu above (see section 5.6.2). Otherwise, you do not have to report on electricity demand</t>
  </si>
  <si>
    <t>Mandatory only if you have selected 'Yes' in the relevant column. Enter nominal power (kW) if peak power does not apply</t>
  </si>
  <si>
    <t>Mandatory only if the relevant equipment is present in the building</t>
  </si>
  <si>
    <t>Totals for pass/fail metrics and reporting metrics</t>
  </si>
  <si>
    <t>Cells with bold font in the table above are counted up to calculate total life cycle embodied carbon. See definition at section 3.1.1.6</t>
  </si>
  <si>
    <t>Cells enclosed in thick borders in the table above are counted up to calculated total upfront carbon. See definition at section 3.1.1.7</t>
  </si>
  <si>
    <t>If the refrigerant charge in all systems in the building does not have a combined carbon impact of &gt;3,000 kgCO2e,  these emissions do not have to be offset</t>
  </si>
  <si>
    <t>This includes emissions associated with energy use that is excluded from the Energy Use Intensity limit</t>
  </si>
  <si>
    <t>Life cycle embodied carbon</t>
  </si>
  <si>
    <t xml:space="preserve">Upfront carbon (excl. A.5.1 and A.5.4) </t>
  </si>
  <si>
    <t>This is used as a denominator to normalise metrics based on GIA. See section 3.1.4.2</t>
  </si>
  <si>
    <t>This is used as a denominator to normalise metrics based on NIA. See section 3.1.4.2</t>
  </si>
  <si>
    <t>This is used as a denominator to normalise metrics based on building footprint. See note in table 9, section 5.3.2</t>
  </si>
  <si>
    <t>Which software was used to assess embodied carbon?</t>
  </si>
  <si>
    <t>Enter only the energy that is used by the building</t>
  </si>
  <si>
    <t>zet zero NHS space types</t>
  </si>
  <si>
    <t>Low Tech Space</t>
  </si>
  <si>
    <t>Medium Tech Space</t>
  </si>
  <si>
    <t>High Tech Space</t>
  </si>
  <si>
    <t>Ultra High Tech / Specialist Space</t>
  </si>
  <si>
    <t>Support Space</t>
  </si>
  <si>
    <t>Space #1</t>
  </si>
  <si>
    <t>Space type</t>
  </si>
  <si>
    <t>Description</t>
  </si>
  <si>
    <t>Space #2</t>
  </si>
  <si>
    <t>E.g. ICU room</t>
  </si>
  <si>
    <t>Add more sets of spaces as needed</t>
  </si>
  <si>
    <t>Add more boxes if needed, to align with the number of works reported in this submission, and ensure the numbering of works is consistent with the numbering of the relevant 'Embodied-Carbon' and 'Embodied-Materials' tabs</t>
  </si>
  <si>
    <t>Make sure this is consistent with the information entered in the relevant  'Embodied-Carbon' tab</t>
  </si>
  <si>
    <t>See section 5.2.2</t>
  </si>
  <si>
    <t>See section 5.3.2</t>
  </si>
  <si>
    <t>See section 5.4.2</t>
  </si>
  <si>
    <t>See section 5.5.2</t>
  </si>
  <si>
    <t>See section 5.7.2</t>
  </si>
  <si>
    <t xml:space="preserve">Space heating and cooling delivered to the building  </t>
  </si>
  <si>
    <t>See section 5.8.2</t>
  </si>
  <si>
    <t>See section 5.9.2</t>
  </si>
  <si>
    <t>Pink cells under this sub-heading are mandatory only if you have purchased carbon credits to offset your emissions</t>
  </si>
  <si>
    <t>Pink cells under this sub-heading are mandatory only if you have procured renewable electricity to offset your emissions</t>
  </si>
  <si>
    <t>Delete this entire box if this submission contains only one assessment of works</t>
  </si>
  <si>
    <t>Pink cells under this sub-heading are mandatory only if the relevant sectors are present in the building</t>
  </si>
  <si>
    <t>Pink cells under this sub-heading are mandatory only if the Data Centre sector is present in the building</t>
  </si>
  <si>
    <t>Pink cells under this sub-heading are mandatory only if the Healthcare sector is present in the building</t>
  </si>
  <si>
    <t>Pink cells under this sub-heading are mandatory only if the Hotel sector is present in the building</t>
  </si>
  <si>
    <t>Pink cells under this sub-heading are mandatory only if the Offices sector is present in the building</t>
  </si>
  <si>
    <t>Pink cells under this sub-heading are mandatory only if the Retails sector is present in the building</t>
  </si>
  <si>
    <t>Mandatory only if  Landlord Areas (only used as part of Commercial Centres / Shopping Centres) are present in the building</t>
  </si>
  <si>
    <t>Mandatory only if you have selected 'No' in the previous cell</t>
  </si>
  <si>
    <t>Mandatory only if the building meets the requirement</t>
  </si>
  <si>
    <t>Mandatory only if the building does not meet the requirement to be fossil fuel free on site</t>
  </si>
  <si>
    <t>Mandatory only if this requirement is applicable to the building</t>
  </si>
  <si>
    <t>Mandatory only is the relevant sectors are present in the building</t>
  </si>
  <si>
    <t>Add more groups of carbon credits if needed</t>
  </si>
  <si>
    <t>heading</t>
  </si>
  <si>
    <t>sub-heading</t>
  </si>
  <si>
    <t>This tab contains key information about the operational energy assessment.</t>
  </si>
  <si>
    <t>This tab contains various information that is specific to this submission.</t>
  </si>
  <si>
    <t>Use this tab only if the resolution of your metering data is ≤60 minutes between readings (see section 5.6.2). Otherwise, delete this tab.</t>
  </si>
  <si>
    <t>Use this tab only if there are any Additional Use Areas present. See section 5.2.1.3. Otherwise, delete this tab.</t>
  </si>
  <si>
    <t>This tab contains the results of the the operational energy assessment, including the associated emissions and the other requirement of the Standard related to operational energy.</t>
  </si>
  <si>
    <t>This tab should be used only if the building includes Additional Use Areas (see section 5.2.1.3). Otherwise, it should be deleted.</t>
  </si>
  <si>
    <t>This tab should be used only if the resolution of your metering data is ≤60 minutes between readings (see section 5.6.2). Otherwise, it should be deleted.</t>
  </si>
  <si>
    <t>This tab contains information required by the Standard section on refrigerants (see section 5.9).</t>
  </si>
  <si>
    <t>This tab contains cells for the recording of pass/fail metrics and reporting metrics, as well as other key information relevant to the Standards requirements. Some metrics are automatically calculated based on information entered in previous tabs, other metrics must be entered manually.</t>
  </si>
  <si>
    <t>Revision of this proforma:</t>
  </si>
  <si>
    <t>About this document:</t>
  </si>
  <si>
    <t>cell that must not be edited</t>
  </si>
  <si>
    <t>This tab contains information about materials and products that are relevant to the embodied carbon assessment described in the previous tab (Embodied-Carbon_1). See instructions at the top of the previous tab on how to report multiple assessments in the same submission. 
The need for the data entered here is explained in section 4.10.2 of the RICS PS. These are the 'key products' identified as the ten most impactful products or materials in terms of the percentage of the building’s life cyle embodied carbon impact (modules A1–A5, B1–B5, C1–C4).</t>
  </si>
  <si>
    <t>All pink cells under this heading are mandatory only if the submission includes assessments of embodied carbon</t>
  </si>
  <si>
    <t>Overall Gross Internal Area (GIA) [m2]</t>
  </si>
  <si>
    <t>Overall Net Internal Area (NIA) [m2]</t>
  </si>
  <si>
    <t>GIA that is listed grade I, II* or II [m2]</t>
  </si>
  <si>
    <t>Linear metres of storage [m]</t>
  </si>
  <si>
    <t>Conditioned area NIA [m2]</t>
  </si>
  <si>
    <t>Landlord area NIA [m2]</t>
  </si>
  <si>
    <t>General research lab GIA [m2]</t>
  </si>
  <si>
    <t>High demand lab CL3 or above GIA [m2]</t>
  </si>
  <si>
    <t>Pharmaceutical R&amp;D GIA [m2]</t>
  </si>
  <si>
    <t>Pharmaceutical manufacturing GIA [m2]</t>
  </si>
  <si>
    <t>Computational science GIA [m2]</t>
  </si>
  <si>
    <t>Other type of facility GIA [m2]</t>
  </si>
  <si>
    <t>Laboratory gas consumption per year [m3/year]</t>
  </si>
  <si>
    <t>Internal building volume [m3]</t>
  </si>
  <si>
    <t>Commercial Residential GIA [m2]</t>
  </si>
  <si>
    <t>Commercial Residential NIA [m2]</t>
  </si>
  <si>
    <t>Culture, Worship and Entertainment GIA [m2]</t>
  </si>
  <si>
    <t>Culture, Worship and Entertainment NIA [m2]</t>
  </si>
  <si>
    <t>Data centres GIA [m2]</t>
  </si>
  <si>
    <t>Data centres NIA [m2]</t>
  </si>
  <si>
    <t>Healthcare GIA [m2]</t>
  </si>
  <si>
    <t>Healthcare NIA [m2]</t>
  </si>
  <si>
    <t>Higher Education GIA [m2]</t>
  </si>
  <si>
    <t>Higher Education NIA [m2]</t>
  </si>
  <si>
    <t>Homes GIA [m2]</t>
  </si>
  <si>
    <t>Homes NIA [m2]</t>
  </si>
  <si>
    <t>Hotels GIA [m2]</t>
  </si>
  <si>
    <t>Hotels NIA [m2]</t>
  </si>
  <si>
    <t>Offices GIA [m2]</t>
  </si>
  <si>
    <t>Offices NIA [m2]</t>
  </si>
  <si>
    <t>Retail GIA [m2]</t>
  </si>
  <si>
    <t>Retail NIA [m2]</t>
  </si>
  <si>
    <t>Schools GIA [m2]</t>
  </si>
  <si>
    <t>Schools NIA [m2]</t>
  </si>
  <si>
    <t>Science and Technology GIA [m2]</t>
  </si>
  <si>
    <t>Science and Technology NIA [m2]</t>
  </si>
  <si>
    <t>Sport and Leisure GIA [m2]</t>
  </si>
  <si>
    <t>Sport and Leisure NIA [m2]</t>
  </si>
  <si>
    <t>Storage and Distribution GIA [m2]</t>
  </si>
  <si>
    <t>Storage and Distribution NIA [m2]</t>
  </si>
  <si>
    <t>Other GIA use [m2]</t>
  </si>
  <si>
    <t>Other NIA use [m2]</t>
  </si>
  <si>
    <t>Building footprint [m2]</t>
  </si>
  <si>
    <t>Site area [m2]</t>
  </si>
  <si>
    <t>Façade area [m2]</t>
  </si>
  <si>
    <t>Roof area [m2]</t>
  </si>
  <si>
    <t>Total depth below ground level [m2]</t>
  </si>
  <si>
    <t>Total height above ground level [m2]</t>
  </si>
  <si>
    <t>Average floor-to-floor height [m]</t>
  </si>
  <si>
    <t>Typical structural grid - Width [m]</t>
  </si>
  <si>
    <t>Typical structural grid - Depth [m]</t>
  </si>
  <si>
    <t>GIA affected by these works [m2]</t>
  </si>
  <si>
    <t>NIA affected by these works [m2]</t>
  </si>
  <si>
    <t>Details of the embodied carbon assessment</t>
  </si>
  <si>
    <t>Cost of works [GBP]</t>
  </si>
  <si>
    <t xml:space="preserve"> [kgCO2eq]</t>
  </si>
  <si>
    <t>Sub-totals  [kgCO2eq]</t>
  </si>
  <si>
    <t>Raw results  [kgCO2eq]</t>
  </si>
  <si>
    <t>With uncertainty factor applied  [kgCO2eq]</t>
  </si>
  <si>
    <t>Normalised per total GIA [kgCO2eq/m2 GIA]</t>
  </si>
  <si>
    <t>Life cycle embodied carbon  [kgCO2eq]</t>
  </si>
  <si>
    <t>Upfront carbon (excl. A.5.1 and A.5.4)  [kgCO2eq]</t>
  </si>
  <si>
    <t>Material / product quantity [in number of FUs]</t>
  </si>
  <si>
    <t>Care homes GIA [m2]</t>
  </si>
  <si>
    <t>Student residential GIA [m2]</t>
  </si>
  <si>
    <t>Performance GIA [m2]</t>
  </si>
  <si>
    <t>Collection GIA [m2]</t>
  </si>
  <si>
    <t>Archives GIA [m2]</t>
  </si>
  <si>
    <t>Acute Trust GIA [m2]</t>
  </si>
  <si>
    <t>Care Trust GIA [m2]</t>
  </si>
  <si>
    <t>Community Trust GIA [m2]</t>
  </si>
  <si>
    <t>Mental health &amp; Learning Trust GIA [m2]</t>
  </si>
  <si>
    <t>Ambulance Trust GIA [m2]</t>
  </si>
  <si>
    <t>Single family homes GIA[m2]</t>
  </si>
  <si>
    <t>Flats GIA [m2]</t>
  </si>
  <si>
    <t>General GIA [m2]</t>
  </si>
  <si>
    <t>General NIA [m2]</t>
  </si>
  <si>
    <t>Call centres GIA [m2]</t>
  </si>
  <si>
    <t>Call centres NIA [m2]</t>
  </si>
  <si>
    <t>Trading floors GIA [m2]</t>
  </si>
  <si>
    <t>Trading floors NIA [m2]</t>
  </si>
  <si>
    <t>Supermarket GIA [m2]</t>
  </si>
  <si>
    <t>High street retail, Department store GIA [m2]</t>
  </si>
  <si>
    <t>Food &amp;Beverage without catering GIA [m2]</t>
  </si>
  <si>
    <t>Food &amp;Beverage with on-site catering GIA [m2]</t>
  </si>
  <si>
    <t>Landlord areas GIA [m2]</t>
  </si>
  <si>
    <t>Retail warehouse GIA [m2]</t>
  </si>
  <si>
    <t>Early years GIA [m2]</t>
  </si>
  <si>
    <t>Primary GIA [m2]</t>
  </si>
  <si>
    <t>Secondary (incl. SEN) GIA [m2]</t>
  </si>
  <si>
    <t>Dry GIA [m2]</t>
  </si>
  <si>
    <t>Wet GIA [m2]</t>
  </si>
  <si>
    <t>Fitness GIA [m2]</t>
  </si>
  <si>
    <t>Unconditioned storage GIA [m2]</t>
  </si>
  <si>
    <t>Conditioned storage GIA [m2]</t>
  </si>
  <si>
    <t>Cold store GIA [m2]</t>
  </si>
  <si>
    <t>Total energy in use within the building boundary  [kWh/year]</t>
  </si>
  <si>
    <t>Specify the carbon conversion factor for this energy source [kgCO2eq/kWh]</t>
  </si>
  <si>
    <t>Resulting carbon emissions [kgCO2e/year]</t>
  </si>
  <si>
    <t>Total energy in use within the building boundary that is excluded from the Energy Use Intensity (EUI) limit [kWh/year]</t>
  </si>
  <si>
    <t>Total electricity generated by onsite source [kWh]</t>
  </si>
  <si>
    <t>Total electricity generated by onsite source normalised by building footprint [kWh/m2 building footprint/year]</t>
  </si>
  <si>
    <t>Part of energy generated by onsite source that is used by the building [kWh]</t>
  </si>
  <si>
    <t>Part of energy generated by onsite source that is exported to the grid [kWh]</t>
  </si>
  <si>
    <t>Avoided emissions as a result of energy generated by onsite source that is exported to the grid  [kgCO2e]</t>
  </si>
  <si>
    <t>Total emissions from energy in use within the building boundary  [kgCO2e]</t>
  </si>
  <si>
    <t>Carbon emission factor used [kgCO2e/m3]</t>
  </si>
  <si>
    <t>GIA of the Additional Use Area [m2]</t>
  </si>
  <si>
    <t>NIA of the Additional Use Area [m2]</t>
  </si>
  <si>
    <t>Associated carbon emissions [kgCO2e]</t>
  </si>
  <si>
    <t>Energy consumption associated with this Additional Use Area [kWh]</t>
  </si>
  <si>
    <t>Operational water use [m3]</t>
  </si>
  <si>
    <t>Emissions from operational water use [kgCO2e]</t>
  </si>
  <si>
    <t>GWP of refrigerant [kgCO2e/kg] - Kyoto products only</t>
  </si>
  <si>
    <t>Carbon impact of system refrigerant charge [kgCO2e]</t>
  </si>
  <si>
    <t>Carbon impact of building refrigerant charge [kgCO2e]</t>
  </si>
  <si>
    <t>GWP of refrigerant [kgCO2e/kg] - non-Kyoto products only</t>
  </si>
  <si>
    <t>Applicable limit [PUE]</t>
  </si>
  <si>
    <t>Power Usage Effectiveness (PUE), annualised [PUE]</t>
  </si>
  <si>
    <t>Energy use per bedroom per year [kWh/bedroom/year]</t>
  </si>
  <si>
    <t>Total energy consumption associated with fossil fuel usage on site [kWh/year]</t>
  </si>
  <si>
    <t xml:space="preserve">Energy used by the district energy scheme, associated with heat / coolth supplied [kWh/m2/year] </t>
  </si>
  <si>
    <t xml:space="preserve">Carbon emissions associated with heat/coolth supplied [kgCO2e/year] </t>
  </si>
  <si>
    <t>GWP of refrigerants [kgCO2e/kg] - System #1</t>
  </si>
  <si>
    <t>GWP of refrigerants [kgCO2e/kg] - System #2</t>
  </si>
  <si>
    <t>GWP of refrigerants [kgCO2e/kg] - System #3</t>
  </si>
  <si>
    <t>GWP of refrigerants [kgCO2e/kg] - System #4</t>
  </si>
  <si>
    <t>GWP of refrigerants [kgCO2e/kg] - System #5</t>
  </si>
  <si>
    <t>GWP of refrigerants [kgCO2e/kg] - System #6</t>
  </si>
  <si>
    <t>Applicable limit [kgCO2e/kg]</t>
  </si>
  <si>
    <t>Upfront carbon emissions due to New or Retrofit Works [kgCO2e]</t>
  </si>
  <si>
    <t>Upfront carbon emissions due to Reportable Works [kgCO2e]</t>
  </si>
  <si>
    <t>Operational energy use carbon emissions [kgCO2e]</t>
  </si>
  <si>
    <t>Operational water use carbon emissions [kgCO2e]</t>
  </si>
  <si>
    <t>Carbon impact of refrigerant leakage – Kyoto products only [kgCO2e]</t>
  </si>
  <si>
    <t>Quantity of carbon credits procured and retired [kgCO2e]</t>
  </si>
  <si>
    <t>Total emissions offset by carbon credits [kgCO2e]</t>
  </si>
  <si>
    <t>Quantity of applicable renewable electricity procured [kWh]</t>
  </si>
  <si>
    <t>Total emissions offset by renewably procured electricity [kgCO2e/year]</t>
  </si>
  <si>
    <t>Entering data under this heading is mandatory only if you have chosen to claim a 'Net Zero Carbon Aligned Building (plus offsets)'. See section 5.10</t>
  </si>
  <si>
    <t>guidance for the user 
references to 'sections' are to sections of the Standard - some references are given to sections of the RICS Professional Standard on Whole Life Carbon Assessment for the Built Environment , 2nd edition, in which cases these are referred to as 'sections of the RICS PS'</t>
  </si>
  <si>
    <t>Optional metrics</t>
  </si>
  <si>
    <t>Pink cells under this heading are mandatory only if there are works to retained products/materials and elements, such as may be the case for Retrofit or Reportable Works (see section 5.1.5.5)</t>
  </si>
  <si>
    <t xml:space="preserve">Cells that are used to entered information have been colored as follows. Please note that some cells are meant to be filled with figures (units are given in square brackets), others with text, while others have been formatted as drop-down menus. </t>
  </si>
  <si>
    <t>The use of this Submission Proforma is described in the UK Net Zero Carbon Buildings Standard (the 'Standard') at section 4.2.7.1
Applicants shall complete this Proforma when submitting assessments and evidence to the verifier of the Standard. Where evidence not included in this Proforma is to be submitted, this shall be submitted in a separate report at the same time that this Proforma is submitted. 
Subject to changes in the next version of the Standard: once the verification process is successful, the applicant will disclose the same information contained in this Proforma to the UK NZCBS team, by lodging it with the Built Environment Carbon Database (BECD). A dedicated UK NZCBS reporting option will be created in BECD to receive this information.</t>
  </si>
  <si>
    <t>This tab contains key building information that is not expected to change across different submissions for the same building.</t>
  </si>
  <si>
    <t>These two tabs contain information about a single embodied carbon assessment (the same assessment). If this submission contains more than one embodied carbon assessment, more sets of these tabs should be created by duplicating them and numbering them accordingly (more guidance is given at the top of the 'Embodied-Carbon_1' tab). If this submission does not contain any embodied carbon assessment, these two tabs should be deleted.</t>
  </si>
  <si>
    <t>This tab contains the results of the the operational energy assessment, including the associated emissions and the other requirements of the Standard related to operational energy.</t>
  </si>
  <si>
    <t>Use this cell to record any general information about the building that is not entered elsewhere</t>
  </si>
  <si>
    <t>In case of a mixed-use building, select the building sector with the largest Gross Internal Area (GIA) in the building. For mixed-use buildings, this 'primary use' is only for classification purposes. For definitions of sectors, see section 3.1.3</t>
  </si>
  <si>
    <t>This will be used a reference to distinguish between submissions for the same building. Enter a name that describes the claim type and period, e.g. 'Net zero aligned (+offsets) - Mar 2028 &gt; Feb 2029'</t>
  </si>
  <si>
    <t xml:space="preserve">Use these cells to report any additional normalisation units that are relevant to the building sector(s), see about optional metrics at section 5.1.3.
For example, if you want to report the number of desks in an office, enter the text 'number of desks' in the 'Unit' cell, and the actual number of desks in the 'Figure' cell.  
</t>
  </si>
  <si>
    <t>Cells under this heading are mandatory (only the pink cells, grey cells are optional) only if this submission includes embodied carbon assessments. 
Use 'primary' types to enter materials used in the majority of the building. Use 'secondary' types (optional) to enter materials used in the rest of the building.</t>
  </si>
  <si>
    <t>Cells under this subheading are entirely optional. 
Use 'primary' types to enter services used in the majority of the building. Use 'secondary' types (optional) to enter services used in the rest of the building.</t>
  </si>
  <si>
    <t>These cells are mandatory only if works include newly-installed on-site renewable electricity generation equipment. See section 5.1.6.3</t>
  </si>
  <si>
    <t>This table is mandatory only if works include newly-installed on-site renewable electricity generation equipment. See section 5.1.6.3</t>
  </si>
  <si>
    <t>Tables in this tab are designed in alignment with the reporting template for buildings set out by the RICS PS, specifically with Granularity level 2 as shown in tab 3 'DetailedReportingReqs_Buildin' of the file 'Reporting-template-buildings.xls'. Carbon figures entered in the RICS PS template can be copied here, paying attention to:
- the distinction between results entered at the whole building level and those entered by building element
- the fact that figures entered here must be entered as 'raw results', i.e. before the application of the uncertainty factor. The uncertainty factor is applied automatically in the relevant cells through the use of formulas.</t>
  </si>
  <si>
    <t>This tab contains information about the embodied carbon assessment and its results. You must complete one tab 'Embodied-Information' and the corresponding tab 'Embodied-Materials' for each separate embodied carbon assessment included in this submission. If the submission includes more than one assessment, make copies of the 'Embodied-Information'  and  'Embodied-Materials' tabs, and edit their names to mark them with corresponding numbers.For example, if your submission includes 3 separate embodied carbon assessments, you must have 3 couples of tabs as follows:
- Embodied-Carbon_1 and  Embodied-Materials_1
- Embodied-Carbon_2 and  Embodied-Materials_2
- Embodied-Carbon_3 and  Embodied-Materials_3
Make sure the number of assessments and their relative works types are consistent with the information entered in the 'Submission Info' tab under the heading 'Submission details', and in the 'Summary' tab.</t>
  </si>
  <si>
    <t>Mandatory only if you have selected 'Yes' under Other fossil fuel</t>
  </si>
  <si>
    <t>Mandatory only if you have selected 'Yes' under Natural gas and/or Othefossil fuel. See section 5.5.1.2</t>
  </si>
  <si>
    <t>Mandatory only if there is energy use within the building boundary that is excluded from the Energy Use Intensity (EUI) limit</t>
  </si>
  <si>
    <t>Which on-site source(s) of renewable electricity is/are present in the building?</t>
  </si>
  <si>
    <t>menus</t>
  </si>
  <si>
    <t>This is a hidden tab that contains the values for drop-down menus, and must not be edited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</si>
</sst>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28" x14ac:knownFonts="1">
    <font>
      <sz val="11"/>
      <color theme="1"/>
      <name val="Calibri"/>
      <family val="2"/>
      <scheme val="minor"/>
    </font>
    <font>
      <sz val="12"/>
      <color theme="1"/>
      <name val="Calibri"/>
      <family val="2"/>
      <scheme val="minor"/>
    </font>
    <font>
      <sz val="8"/>
      <name val="Calibri"/>
      <family val="2"/>
      <scheme val="minor"/>
    </font>
    <font>
      <sz val="11"/>
      <color theme="1"/>
      <name val="Arial"/>
      <family val="2"/>
    </font>
    <font>
      <b/>
      <sz val="11"/>
      <color rgb="FFFF0000"/>
      <name val="Arial"/>
      <family val="2"/>
    </font>
    <font>
      <b/>
      <sz val="11"/>
      <color theme="1"/>
      <name val="Arial"/>
      <family val="2"/>
    </font>
    <font>
      <b/>
      <sz val="11"/>
      <color theme="0"/>
      <name val="Arial"/>
      <family val="2"/>
    </font>
    <font>
      <i/>
      <sz val="11"/>
      <color theme="1"/>
      <name val="Arial"/>
      <family val="2"/>
    </font>
    <font>
      <i/>
      <sz val="11"/>
      <name val="Arial"/>
      <family val="2"/>
    </font>
    <font>
      <b/>
      <sz val="14"/>
      <color theme="1"/>
      <name val="Arial"/>
      <family val="2"/>
    </font>
    <font>
      <sz val="11"/>
      <color rgb="FF000000"/>
      <name val="Arial"/>
      <family val="2"/>
    </font>
    <font>
      <i/>
      <sz val="11"/>
      <color rgb="FF000000"/>
      <name val="Arial"/>
      <family val="2"/>
    </font>
    <font>
      <b/>
      <sz val="11"/>
      <color rgb="FFFFFFFF"/>
      <name val="Arial"/>
      <family val="2"/>
    </font>
    <font>
      <b/>
      <sz val="11"/>
      <color rgb="FF000000"/>
      <name val="Arial"/>
      <family val="2"/>
    </font>
    <font>
      <b/>
      <sz val="14"/>
      <color rgb="FF000000"/>
      <name val="Arial"/>
      <family val="2"/>
    </font>
    <font>
      <b/>
      <sz val="11"/>
      <color rgb="FF3777E9"/>
      <name val="Arial"/>
      <family val="2"/>
    </font>
    <font>
      <b/>
      <i/>
      <sz val="11"/>
      <color rgb="FF000000"/>
      <name val="Arial"/>
      <family val="2"/>
    </font>
    <font>
      <sz val="11"/>
      <name val="Arial"/>
      <family val="2"/>
    </font>
    <font>
      <sz val="11"/>
      <color rgb="FFFF0000"/>
      <name val="Arial"/>
      <family val="2"/>
    </font>
    <font>
      <b/>
      <sz val="11"/>
      <color rgb="FF434343"/>
      <name val="Arial"/>
      <family val="2"/>
    </font>
    <font>
      <strike/>
      <sz val="11"/>
      <color theme="1"/>
      <name val="Arial"/>
      <family val="2"/>
    </font>
    <font>
      <b/>
      <i/>
      <sz val="11"/>
      <color theme="1"/>
      <name val="Arial"/>
      <family val="2"/>
    </font>
    <font>
      <sz val="11"/>
      <color theme="4"/>
      <name val="Arial"/>
      <family val="2"/>
    </font>
    <font>
      <sz val="11"/>
      <color theme="5"/>
      <name val="Arial"/>
      <family val="2"/>
    </font>
    <font>
      <b/>
      <sz val="11"/>
      <name val="Arial"/>
      <family val="2"/>
    </font>
    <font>
      <sz val="9"/>
      <color rgb="FF000000"/>
      <name val="Arial"/>
      <family val="2"/>
    </font>
    <font>
      <i/>
      <sz val="11"/>
      <color theme="0"/>
      <name val="Arial"/>
      <family val="2"/>
    </font>
    <font>
      <b/>
      <i/>
      <sz val="11"/>
      <color theme="0"/>
      <name val="Arial"/>
      <family val="2"/>
    </font>
  </fonts>
  <fills count="19">
    <fill>
      <patternFill patternType="none"/>
    </fill>
    <fill>
      <patternFill patternType="gray125"/>
    </fill>
    <fill>
      <patternFill patternType="solid">
        <fgColor theme="4"/>
        <bgColor indexed="64"/>
      </patternFill>
    </fill>
    <fill>
      <patternFill patternType="solid">
        <fgColor rgb="FF3777E9"/>
        <bgColor indexed="64"/>
      </patternFill>
    </fill>
    <fill>
      <patternFill patternType="solid">
        <fgColor rgb="FF00CC66"/>
        <bgColor indexed="64"/>
      </patternFill>
    </fill>
    <fill>
      <patternFill patternType="solid">
        <fgColor rgb="FF22ABA5"/>
        <bgColor indexed="64"/>
      </patternFill>
    </fill>
    <fill>
      <patternFill patternType="solid">
        <fgColor rgb="FFFEE6DF"/>
        <bgColor indexed="64"/>
      </patternFill>
    </fill>
    <fill>
      <patternFill patternType="solid">
        <fgColor rgb="FFD6DCE5"/>
        <bgColor indexed="64"/>
      </patternFill>
    </fill>
    <fill>
      <patternFill patternType="solid">
        <fgColor rgb="FF566A88"/>
        <bgColor indexed="64"/>
      </patternFill>
    </fill>
    <fill>
      <patternFill patternType="solid">
        <fgColor rgb="FFFEE6DF"/>
        <bgColor rgb="FF000000"/>
      </patternFill>
    </fill>
    <fill>
      <patternFill patternType="solid">
        <fgColor rgb="FFD6DCE5"/>
        <bgColor rgb="FF000000"/>
      </patternFill>
    </fill>
    <fill>
      <patternFill patternType="solid">
        <fgColor rgb="FF22ABA5"/>
        <bgColor theme="7"/>
      </patternFill>
    </fill>
    <fill>
      <patternFill patternType="solid">
        <fgColor rgb="FFF3C5DF"/>
        <bgColor indexed="64"/>
      </patternFill>
    </fill>
    <fill>
      <patternFill patternType="solid">
        <fgColor rgb="FFF3C5DF"/>
        <bgColor rgb="FF000000"/>
      </patternFill>
    </fill>
    <fill>
      <patternFill patternType="solid">
        <fgColor rgb="FF00CC66"/>
        <bgColor rgb="FF000000"/>
      </patternFill>
    </fill>
    <fill>
      <patternFill patternType="solid">
        <fgColor rgb="FF22ABA5"/>
        <bgColor rgb="FFFFC000"/>
      </patternFill>
    </fill>
    <fill>
      <patternFill patternType="solid">
        <fgColor rgb="FFF3C5DF"/>
        <bgColor theme="7"/>
      </patternFill>
    </fill>
    <fill>
      <patternFill patternType="solid">
        <fgColor rgb="FF3777E9"/>
        <bgColor rgb="FF000000"/>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rgb="FF000000"/>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diagonalDown="1">
      <left/>
      <right/>
      <top style="thin">
        <color indexed="64"/>
      </top>
      <bottom style="thin">
        <color indexed="64"/>
      </bottom>
      <diagonal style="thin">
        <color rgb="FF000000"/>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thin">
        <color rgb="FF000000"/>
      </left>
      <right/>
      <top/>
      <bottom/>
      <diagonal/>
    </border>
    <border>
      <left/>
      <right/>
      <top style="thin">
        <color indexed="64"/>
      </top>
      <bottom style="thin">
        <color indexed="64"/>
      </bottom>
      <diagonal/>
    </border>
    <border diagonalUp="1" diagonalDown="1">
      <left style="medium">
        <color indexed="64"/>
      </left>
      <right style="thin">
        <color indexed="64"/>
      </right>
      <top style="thin">
        <color indexed="64"/>
      </top>
      <bottom style="thin">
        <color indexed="64"/>
      </bottom>
      <diagonal style="thin">
        <color rgb="FF000000"/>
      </diagonal>
    </border>
    <border>
      <left style="medium">
        <color indexed="64"/>
      </left>
      <right/>
      <top style="thin">
        <color indexed="64"/>
      </top>
      <bottom style="medium">
        <color indexed="64"/>
      </bottom>
      <diagonal/>
    </border>
  </borders>
  <cellStyleXfs count="2">
    <xf numFmtId="0" fontId="0" fillId="0" borderId="0"/>
    <xf numFmtId="0" fontId="1" fillId="0" borderId="0"/>
  </cellStyleXfs>
  <cellXfs count="314">
    <xf numFmtId="0" fontId="0" fillId="0" borderId="0" xfId="0"/>
    <xf numFmtId="0" fontId="6" fillId="4" borderId="0" xfId="0" applyFont="1" applyFill="1" applyAlignment="1">
      <alignment horizontal="left" vertical="top"/>
    </xf>
    <xf numFmtId="0" fontId="3" fillId="0" borderId="0" xfId="0" applyFont="1" applyAlignment="1">
      <alignment horizontal="left" vertical="top"/>
    </xf>
    <xf numFmtId="0" fontId="3" fillId="8" borderId="3" xfId="1" applyFont="1" applyFill="1" applyBorder="1" applyAlignment="1">
      <alignment vertical="top" wrapText="1"/>
    </xf>
    <xf numFmtId="0" fontId="3" fillId="0" borderId="0" xfId="0" applyFont="1" applyAlignment="1">
      <alignment horizontal="left" vertical="top" wrapText="1"/>
    </xf>
    <xf numFmtId="0" fontId="4" fillId="0" borderId="0" xfId="0" applyFont="1" applyAlignment="1">
      <alignment horizontal="left" vertical="top"/>
    </xf>
    <xf numFmtId="0" fontId="7" fillId="6" borderId="1" xfId="0" applyFont="1" applyFill="1" applyBorder="1" applyAlignment="1">
      <alignment horizontal="left" vertical="top"/>
    </xf>
    <xf numFmtId="0" fontId="5" fillId="0" borderId="0" xfId="0" applyFont="1" applyAlignment="1">
      <alignment horizontal="left" vertical="top"/>
    </xf>
    <xf numFmtId="0" fontId="9" fillId="0" borderId="0" xfId="0" applyFont="1" applyAlignment="1">
      <alignment horizontal="left" vertical="top"/>
    </xf>
    <xf numFmtId="49" fontId="10" fillId="0" borderId="0" xfId="0" applyNumberFormat="1" applyFont="1" applyAlignment="1">
      <alignment horizontal="left" vertical="top"/>
    </xf>
    <xf numFmtId="49" fontId="11" fillId="0" borderId="0" xfId="0" applyNumberFormat="1" applyFont="1" applyAlignment="1">
      <alignment horizontal="left" vertical="top"/>
    </xf>
    <xf numFmtId="49" fontId="3" fillId="0" borderId="0" xfId="0" applyNumberFormat="1" applyFont="1" applyAlignment="1">
      <alignment horizontal="left" vertical="top"/>
    </xf>
    <xf numFmtId="49" fontId="12" fillId="17" borderId="0" xfId="0" applyNumberFormat="1" applyFont="1" applyFill="1" applyAlignment="1">
      <alignment horizontal="left" vertical="top"/>
    </xf>
    <xf numFmtId="49" fontId="11" fillId="17" borderId="0" xfId="0" applyNumberFormat="1" applyFont="1" applyFill="1" applyAlignment="1">
      <alignment horizontal="left" vertical="top"/>
    </xf>
    <xf numFmtId="49" fontId="10" fillId="0" borderId="1" xfId="0" applyNumberFormat="1" applyFont="1" applyBorder="1" applyAlignment="1">
      <alignment horizontal="left" vertical="top"/>
    </xf>
    <xf numFmtId="49" fontId="11" fillId="9" borderId="7" xfId="0" applyNumberFormat="1" applyFont="1" applyFill="1" applyBorder="1" applyAlignment="1">
      <alignment horizontal="left" vertical="top"/>
    </xf>
    <xf numFmtId="49" fontId="11" fillId="10" borderId="7" xfId="0" applyNumberFormat="1" applyFont="1" applyFill="1" applyBorder="1" applyAlignment="1">
      <alignment horizontal="left" vertical="top"/>
    </xf>
    <xf numFmtId="49" fontId="10" fillId="0" borderId="2" xfId="0" applyNumberFormat="1" applyFont="1" applyBorder="1" applyAlignment="1">
      <alignment horizontal="left" vertical="top"/>
    </xf>
    <xf numFmtId="49" fontId="11" fillId="10" borderId="1" xfId="0" applyNumberFormat="1" applyFont="1" applyFill="1" applyBorder="1" applyAlignment="1">
      <alignment horizontal="left" vertical="top"/>
    </xf>
    <xf numFmtId="49" fontId="10" fillId="0" borderId="2" xfId="0" applyNumberFormat="1" applyFont="1" applyBorder="1" applyAlignment="1">
      <alignment horizontal="left" vertical="top" wrapText="1"/>
    </xf>
    <xf numFmtId="49" fontId="11" fillId="9" borderId="1" xfId="0" applyNumberFormat="1" applyFont="1" applyFill="1" applyBorder="1" applyAlignment="1">
      <alignment horizontal="left" vertical="top" wrapText="1"/>
    </xf>
    <xf numFmtId="49" fontId="11" fillId="9" borderId="7" xfId="0" applyNumberFormat="1" applyFont="1" applyFill="1" applyBorder="1" applyAlignment="1">
      <alignment horizontal="left" vertical="top" wrapText="1"/>
    </xf>
    <xf numFmtId="49" fontId="11" fillId="6" borderId="7" xfId="0" applyNumberFormat="1" applyFont="1" applyFill="1" applyBorder="1" applyAlignment="1">
      <alignment horizontal="left" vertical="top" wrapText="1"/>
    </xf>
    <xf numFmtId="49" fontId="11" fillId="13" borderId="7" xfId="0" applyNumberFormat="1" applyFont="1" applyFill="1" applyBorder="1" applyAlignment="1">
      <alignment horizontal="left" vertical="top" wrapText="1"/>
    </xf>
    <xf numFmtId="49" fontId="11" fillId="10" borderId="7" xfId="0" applyNumberFormat="1" applyFont="1" applyFill="1" applyBorder="1" applyAlignment="1">
      <alignment horizontal="left" vertical="top" wrapText="1"/>
    </xf>
    <xf numFmtId="49" fontId="10" fillId="0" borderId="8" xfId="0" applyNumberFormat="1" applyFont="1" applyBorder="1" applyAlignment="1">
      <alignment horizontal="left" vertical="top" wrapText="1"/>
    </xf>
    <xf numFmtId="49" fontId="7" fillId="0" borderId="0" xfId="0" applyNumberFormat="1" applyFont="1" applyAlignment="1">
      <alignment horizontal="left" vertical="top"/>
    </xf>
    <xf numFmtId="49" fontId="14" fillId="0" borderId="0" xfId="0" applyNumberFormat="1" applyFont="1" applyAlignment="1">
      <alignment horizontal="left" vertical="top"/>
    </xf>
    <xf numFmtId="0" fontId="15" fillId="0" borderId="0" xfId="0" applyFont="1" applyAlignment="1">
      <alignment horizontal="left" vertical="top"/>
    </xf>
    <xf numFmtId="49" fontId="11" fillId="13" borderId="7" xfId="0" applyNumberFormat="1" applyFont="1" applyFill="1" applyBorder="1" applyAlignment="1">
      <alignment horizontal="left" vertical="top"/>
    </xf>
    <xf numFmtId="0" fontId="15" fillId="0" borderId="0" xfId="0" applyFont="1" applyAlignment="1">
      <alignment horizontal="left" vertical="top" wrapText="1"/>
    </xf>
    <xf numFmtId="49" fontId="13" fillId="0" borderId="0" xfId="0" applyNumberFormat="1" applyFont="1" applyAlignment="1">
      <alignment horizontal="left" vertical="top" wrapText="1"/>
    </xf>
    <xf numFmtId="0" fontId="5" fillId="0" borderId="0" xfId="0" applyFont="1" applyAlignment="1">
      <alignment horizontal="left" vertical="top" wrapText="1"/>
    </xf>
    <xf numFmtId="49" fontId="10" fillId="0" borderId="0" xfId="0" applyNumberFormat="1" applyFont="1" applyAlignment="1">
      <alignment horizontal="left" vertical="top" wrapText="1"/>
    </xf>
    <xf numFmtId="49" fontId="10" fillId="0" borderId="1" xfId="0" applyNumberFormat="1" applyFont="1" applyBorder="1" applyAlignment="1">
      <alignment vertical="top" wrapText="1"/>
    </xf>
    <xf numFmtId="49" fontId="10" fillId="0" borderId="0" xfId="0" applyNumberFormat="1" applyFont="1" applyAlignment="1">
      <alignment vertical="top" wrapText="1"/>
    </xf>
    <xf numFmtId="49" fontId="16" fillId="17" borderId="0" xfId="0" applyNumberFormat="1" applyFont="1" applyFill="1" applyAlignment="1">
      <alignment horizontal="left" vertical="top"/>
    </xf>
    <xf numFmtId="49" fontId="12" fillId="14" borderId="0" xfId="0" applyNumberFormat="1" applyFont="1" applyFill="1" applyAlignment="1">
      <alignment horizontal="left" vertical="top"/>
    </xf>
    <xf numFmtId="49" fontId="11" fillId="14" borderId="0" xfId="0" applyNumberFormat="1" applyFont="1" applyFill="1" applyAlignment="1">
      <alignment horizontal="left" vertical="top"/>
    </xf>
    <xf numFmtId="49" fontId="17" fillId="0" borderId="1" xfId="0" applyNumberFormat="1" applyFont="1" applyBorder="1" applyAlignment="1">
      <alignment horizontal="left" vertical="top"/>
    </xf>
    <xf numFmtId="49" fontId="17" fillId="0" borderId="0" xfId="0" applyNumberFormat="1" applyFont="1" applyAlignment="1">
      <alignment horizontal="left" vertical="top"/>
    </xf>
    <xf numFmtId="49" fontId="13" fillId="0" borderId="12" xfId="0" applyNumberFormat="1" applyFont="1" applyBorder="1" applyAlignment="1">
      <alignment horizontal="left" vertical="top"/>
    </xf>
    <xf numFmtId="49" fontId="11" fillId="0" borderId="13" xfId="0" applyNumberFormat="1" applyFont="1" applyBorder="1" applyAlignment="1">
      <alignment horizontal="left" vertical="top"/>
    </xf>
    <xf numFmtId="49" fontId="10" fillId="0" borderId="14" xfId="0" applyNumberFormat="1" applyFont="1" applyBorder="1" applyAlignment="1">
      <alignment horizontal="left" vertical="top"/>
    </xf>
    <xf numFmtId="49" fontId="11" fillId="0" borderId="15" xfId="0" applyNumberFormat="1" applyFont="1" applyBorder="1" applyAlignment="1">
      <alignment horizontal="left" vertical="top"/>
    </xf>
    <xf numFmtId="49" fontId="13" fillId="0" borderId="14" xfId="0" applyNumberFormat="1" applyFont="1" applyBorder="1" applyAlignment="1">
      <alignment horizontal="left" vertical="top"/>
    </xf>
    <xf numFmtId="49" fontId="10" fillId="0" borderId="16" xfId="0" applyNumberFormat="1" applyFont="1" applyBorder="1" applyAlignment="1">
      <alignment horizontal="left" vertical="top"/>
    </xf>
    <xf numFmtId="49" fontId="11" fillId="13" borderId="22" xfId="0" applyNumberFormat="1" applyFont="1" applyFill="1" applyBorder="1" applyAlignment="1">
      <alignment horizontal="left" vertical="top"/>
    </xf>
    <xf numFmtId="49" fontId="11" fillId="13" borderId="22" xfId="0" applyNumberFormat="1" applyFont="1" applyFill="1" applyBorder="1" applyAlignment="1">
      <alignment horizontal="left" vertical="top" wrapText="1"/>
    </xf>
    <xf numFmtId="49" fontId="10" fillId="0" borderId="18" xfId="0" applyNumberFormat="1" applyFont="1" applyBorder="1" applyAlignment="1">
      <alignment horizontal="left" vertical="top"/>
    </xf>
    <xf numFmtId="49" fontId="11" fillId="13" borderId="23" xfId="0" applyNumberFormat="1" applyFont="1" applyFill="1" applyBorder="1" applyAlignment="1">
      <alignment horizontal="left" vertical="top"/>
    </xf>
    <xf numFmtId="49" fontId="10" fillId="0" borderId="16" xfId="0" applyNumberFormat="1" applyFont="1" applyBorder="1" applyAlignment="1">
      <alignment horizontal="left" vertical="top" wrapText="1"/>
    </xf>
    <xf numFmtId="49" fontId="10" fillId="0" borderId="18" xfId="0" applyNumberFormat="1" applyFont="1" applyBorder="1" applyAlignment="1">
      <alignment horizontal="left" vertical="top" wrapText="1"/>
    </xf>
    <xf numFmtId="49" fontId="10" fillId="0" borderId="15" xfId="0" applyNumberFormat="1" applyFont="1" applyBorder="1" applyAlignment="1">
      <alignment horizontal="left" vertical="top"/>
    </xf>
    <xf numFmtId="49" fontId="18" fillId="0" borderId="0" xfId="0" applyNumberFormat="1" applyFont="1" applyAlignment="1">
      <alignment horizontal="left" vertical="top" wrapText="1"/>
    </xf>
    <xf numFmtId="49" fontId="8" fillId="0" borderId="0" xfId="0" applyNumberFormat="1" applyFont="1" applyAlignment="1">
      <alignment horizontal="left" vertical="top"/>
    </xf>
    <xf numFmtId="49" fontId="10" fillId="0" borderId="1" xfId="0" applyNumberFormat="1" applyFont="1" applyBorder="1" applyAlignment="1">
      <alignment horizontal="left" vertical="top" wrapText="1"/>
    </xf>
    <xf numFmtId="0" fontId="6" fillId="4" borderId="0" xfId="0" applyFont="1" applyFill="1" applyAlignment="1">
      <alignment horizontal="left" vertical="top" wrapText="1"/>
    </xf>
    <xf numFmtId="49" fontId="3" fillId="0" borderId="0" xfId="0" applyNumberFormat="1" applyFont="1" applyAlignment="1">
      <alignment horizontal="left" vertical="top" wrapText="1"/>
    </xf>
    <xf numFmtId="164" fontId="11" fillId="9" borderId="7" xfId="0" applyNumberFormat="1" applyFont="1" applyFill="1" applyBorder="1" applyAlignment="1">
      <alignment horizontal="left" vertical="top"/>
    </xf>
    <xf numFmtId="165" fontId="11" fillId="0" borderId="0" xfId="0" applyNumberFormat="1" applyFont="1" applyAlignment="1">
      <alignment horizontal="left" vertical="top"/>
    </xf>
    <xf numFmtId="49" fontId="6" fillId="17" borderId="0" xfId="0" applyNumberFormat="1" applyFont="1" applyFill="1" applyAlignment="1">
      <alignment horizontal="left" vertical="top"/>
    </xf>
    <xf numFmtId="165" fontId="11" fillId="13" borderId="22" xfId="0" applyNumberFormat="1" applyFont="1" applyFill="1" applyBorder="1" applyAlignment="1">
      <alignment horizontal="left" vertical="top"/>
    </xf>
    <xf numFmtId="165" fontId="11" fillId="13" borderId="23" xfId="0" applyNumberFormat="1" applyFont="1" applyFill="1" applyBorder="1" applyAlignment="1">
      <alignment horizontal="left" vertical="top"/>
    </xf>
    <xf numFmtId="49" fontId="10" fillId="0" borderId="20" xfId="0" applyNumberFormat="1" applyFont="1" applyBorder="1" applyAlignment="1">
      <alignment horizontal="left" vertical="top" wrapText="1"/>
    </xf>
    <xf numFmtId="49" fontId="11" fillId="13" borderId="25" xfId="0" applyNumberFormat="1" applyFont="1" applyFill="1" applyBorder="1" applyAlignment="1">
      <alignment horizontal="left" vertical="top"/>
    </xf>
    <xf numFmtId="165" fontId="11" fillId="13" borderId="25" xfId="0" applyNumberFormat="1" applyFont="1" applyFill="1" applyBorder="1" applyAlignment="1">
      <alignment horizontal="left" vertical="top"/>
    </xf>
    <xf numFmtId="3" fontId="11" fillId="13" borderId="17" xfId="0" applyNumberFormat="1" applyFont="1" applyFill="1" applyBorder="1" applyAlignment="1">
      <alignment horizontal="left" vertical="top"/>
    </xf>
    <xf numFmtId="3" fontId="11" fillId="13" borderId="24" xfId="0" applyNumberFormat="1" applyFont="1" applyFill="1" applyBorder="1" applyAlignment="1">
      <alignment horizontal="left" vertical="top"/>
    </xf>
    <xf numFmtId="3" fontId="11" fillId="13" borderId="22" xfId="0" applyNumberFormat="1" applyFont="1" applyFill="1" applyBorder="1" applyAlignment="1">
      <alignment horizontal="left" vertical="top"/>
    </xf>
    <xf numFmtId="4" fontId="11" fillId="13" borderId="22" xfId="0" applyNumberFormat="1" applyFont="1" applyFill="1" applyBorder="1" applyAlignment="1">
      <alignment horizontal="left" vertical="top"/>
    </xf>
    <xf numFmtId="4" fontId="11" fillId="13" borderId="23" xfId="0" applyNumberFormat="1" applyFont="1" applyFill="1" applyBorder="1" applyAlignment="1">
      <alignment horizontal="left" vertical="top"/>
    </xf>
    <xf numFmtId="4" fontId="11" fillId="13" borderId="7" xfId="0" applyNumberFormat="1" applyFont="1" applyFill="1" applyBorder="1" applyAlignment="1">
      <alignment horizontal="left" vertical="top"/>
    </xf>
    <xf numFmtId="4" fontId="11" fillId="9" borderId="7" xfId="0" applyNumberFormat="1" applyFont="1" applyFill="1" applyBorder="1" applyAlignment="1">
      <alignment horizontal="left" vertical="top"/>
    </xf>
    <xf numFmtId="4" fontId="11" fillId="10" borderId="7" xfId="0" applyNumberFormat="1" applyFont="1" applyFill="1" applyBorder="1" applyAlignment="1">
      <alignment horizontal="left" vertical="top"/>
    </xf>
    <xf numFmtId="4" fontId="11" fillId="0" borderId="0" xfId="0" applyNumberFormat="1" applyFont="1" applyAlignment="1">
      <alignment horizontal="left" vertical="top"/>
    </xf>
    <xf numFmtId="3" fontId="11" fillId="9" borderId="7" xfId="0" applyNumberFormat="1" applyFont="1" applyFill="1" applyBorder="1" applyAlignment="1">
      <alignment horizontal="left" vertical="top"/>
    </xf>
    <xf numFmtId="3" fontId="11" fillId="0" borderId="0" xfId="0" applyNumberFormat="1" applyFont="1" applyAlignment="1">
      <alignment horizontal="left" vertical="top"/>
    </xf>
    <xf numFmtId="0" fontId="15" fillId="0" borderId="0" xfId="0" applyFont="1" applyAlignment="1">
      <alignment vertical="top" wrapText="1"/>
    </xf>
    <xf numFmtId="0" fontId="10" fillId="0" borderId="0" xfId="0" applyFont="1" applyAlignment="1">
      <alignment horizontal="left" vertical="top"/>
    </xf>
    <xf numFmtId="0" fontId="11" fillId="0" borderId="0" xfId="0" applyFont="1" applyAlignment="1">
      <alignment horizontal="left" vertical="top"/>
    </xf>
    <xf numFmtId="0" fontId="7" fillId="0" borderId="0" xfId="0" applyFont="1" applyAlignment="1">
      <alignment horizontal="left" vertical="top" wrapText="1"/>
    </xf>
    <xf numFmtId="0" fontId="12" fillId="14" borderId="0" xfId="0" applyFont="1" applyFill="1" applyAlignment="1">
      <alignment horizontal="left" vertical="top" wrapText="1"/>
    </xf>
    <xf numFmtId="0" fontId="11" fillId="14" borderId="0" xfId="0" applyFont="1" applyFill="1" applyAlignment="1">
      <alignment horizontal="left" vertical="top" wrapText="1"/>
    </xf>
    <xf numFmtId="0" fontId="3" fillId="0" borderId="1" xfId="0" applyFont="1" applyBorder="1" applyAlignment="1">
      <alignment horizontal="left" vertical="top" wrapText="1"/>
    </xf>
    <xf numFmtId="0" fontId="11" fillId="9" borderId="7" xfId="0" applyFont="1" applyFill="1" applyBorder="1" applyAlignment="1">
      <alignment horizontal="left" vertical="top" wrapText="1"/>
    </xf>
    <xf numFmtId="0" fontId="10" fillId="0" borderId="1" xfId="0" applyFont="1" applyBorder="1" applyAlignment="1">
      <alignment horizontal="left" vertical="top" wrapText="1"/>
    </xf>
    <xf numFmtId="0" fontId="10" fillId="0" borderId="2" xfId="0" applyFont="1" applyBorder="1" applyAlignment="1">
      <alignment horizontal="left" vertical="top"/>
    </xf>
    <xf numFmtId="0" fontId="11" fillId="10" borderId="1" xfId="0" applyFont="1" applyFill="1" applyBorder="1" applyAlignment="1">
      <alignment horizontal="left" vertical="top" wrapText="1"/>
    </xf>
    <xf numFmtId="0" fontId="10" fillId="0" borderId="0" xfId="0" applyFont="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3" fillId="0" borderId="0" xfId="1" applyFont="1"/>
    <xf numFmtId="0" fontId="3" fillId="0" borderId="0" xfId="1" applyFont="1" applyAlignment="1">
      <alignment horizontal="left" vertical="top" wrapText="1"/>
    </xf>
    <xf numFmtId="0" fontId="3" fillId="0" borderId="0" xfId="1" applyFont="1" applyAlignment="1">
      <alignment horizontal="left" vertical="top"/>
    </xf>
    <xf numFmtId="0" fontId="19" fillId="0" borderId="0" xfId="1" applyFont="1" applyAlignment="1">
      <alignment vertical="center"/>
    </xf>
    <xf numFmtId="0" fontId="18" fillId="0" borderId="0" xfId="1" applyFont="1"/>
    <xf numFmtId="0" fontId="3" fillId="0" borderId="0" xfId="1" applyFont="1" applyAlignment="1">
      <alignment horizontal="left" vertical="center"/>
    </xf>
    <xf numFmtId="0" fontId="20" fillId="0" borderId="0" xfId="1" applyFont="1" applyAlignment="1">
      <alignment horizontal="left" vertical="center"/>
    </xf>
    <xf numFmtId="0" fontId="6" fillId="2" borderId="0" xfId="1" applyFont="1" applyFill="1" applyAlignment="1">
      <alignment horizontal="left" vertical="top"/>
    </xf>
    <xf numFmtId="0" fontId="6" fillId="2" borderId="0" xfId="1" applyFont="1" applyFill="1" applyAlignment="1">
      <alignment vertical="center"/>
    </xf>
    <xf numFmtId="0" fontId="6" fillId="2" borderId="0" xfId="1" applyFont="1" applyFill="1"/>
    <xf numFmtId="0" fontId="7" fillId="4" borderId="0" xfId="0" applyFont="1" applyFill="1" applyAlignment="1">
      <alignment horizontal="left" vertical="top"/>
    </xf>
    <xf numFmtId="0" fontId="19" fillId="0" borderId="0" xfId="1" applyFont="1" applyAlignment="1">
      <alignment horizontal="center" vertical="center"/>
    </xf>
    <xf numFmtId="0" fontId="3" fillId="0" borderId="4" xfId="0" applyFont="1" applyBorder="1" applyAlignment="1">
      <alignment horizontal="left" vertical="top" wrapText="1"/>
    </xf>
    <xf numFmtId="0" fontId="7" fillId="0" borderId="4" xfId="0" applyFont="1" applyBorder="1" applyAlignment="1">
      <alignment horizontal="left" vertical="top" wrapText="1"/>
    </xf>
    <xf numFmtId="0" fontId="3" fillId="0" borderId="4" xfId="1" applyFont="1" applyBorder="1" applyAlignment="1">
      <alignment vertical="top" wrapText="1"/>
    </xf>
    <xf numFmtId="0" fontId="17" fillId="0" borderId="4" xfId="1" applyFont="1" applyBorder="1" applyAlignment="1">
      <alignment vertical="top" wrapText="1"/>
    </xf>
    <xf numFmtId="0" fontId="3" fillId="0" borderId="1" xfId="1" applyFont="1" applyBorder="1" applyAlignment="1">
      <alignment horizontal="left" vertical="top" wrapText="1"/>
    </xf>
    <xf numFmtId="0" fontId="5" fillId="0" borderId="0" xfId="1" applyFont="1" applyAlignment="1">
      <alignment horizontal="left" vertical="center"/>
    </xf>
    <xf numFmtId="0" fontId="10" fillId="0" borderId="1" xfId="1" applyFont="1" applyBorder="1" applyAlignment="1">
      <alignment horizontal="left" vertical="top" wrapText="1"/>
    </xf>
    <xf numFmtId="0" fontId="17" fillId="0" borderId="1" xfId="1" applyFont="1" applyBorder="1" applyAlignment="1">
      <alignment horizontal="left" vertical="top" wrapText="1"/>
    </xf>
    <xf numFmtId="0" fontId="10" fillId="0" borderId="0" xfId="1" applyFont="1" applyAlignment="1">
      <alignment horizontal="left" vertical="top" wrapText="1"/>
    </xf>
    <xf numFmtId="0" fontId="7" fillId="0" borderId="0" xfId="1" applyFont="1" applyAlignment="1">
      <alignment horizontal="left" vertical="top" wrapText="1"/>
    </xf>
    <xf numFmtId="0" fontId="18" fillId="0" borderId="0" xfId="1" applyFont="1" applyAlignment="1">
      <alignment horizontal="left" vertical="center"/>
    </xf>
    <xf numFmtId="0" fontId="4" fillId="0" borderId="0" xfId="1" applyFont="1" applyAlignment="1">
      <alignment horizontal="left" vertical="top" wrapText="1"/>
    </xf>
    <xf numFmtId="0" fontId="17" fillId="0" borderId="1" xfId="1" applyFont="1" applyBorder="1" applyAlignment="1">
      <alignment horizontal="left" vertical="top"/>
    </xf>
    <xf numFmtId="0" fontId="3" fillId="0" borderId="1" xfId="1" applyFont="1" applyBorder="1" applyAlignment="1">
      <alignment horizontal="left" vertical="top"/>
    </xf>
    <xf numFmtId="0" fontId="3" fillId="0" borderId="5" xfId="1" applyFont="1" applyBorder="1" applyAlignment="1">
      <alignment horizontal="left" vertical="top" wrapText="1"/>
    </xf>
    <xf numFmtId="0" fontId="3" fillId="2" borderId="0" xfId="0" applyFont="1" applyFill="1" applyAlignment="1">
      <alignment horizontal="left" vertical="top"/>
    </xf>
    <xf numFmtId="0" fontId="11" fillId="9" borderId="7" xfId="0" applyFont="1" applyFill="1" applyBorder="1" applyAlignment="1">
      <alignment horizontal="left" vertical="top"/>
    </xf>
    <xf numFmtId="0" fontId="10" fillId="0" borderId="9" xfId="0" applyFont="1" applyBorder="1" applyAlignment="1">
      <alignment horizontal="left" vertical="top" wrapText="1"/>
    </xf>
    <xf numFmtId="0" fontId="11" fillId="9" borderId="10" xfId="0" applyFont="1" applyFill="1" applyBorder="1" applyAlignment="1">
      <alignment horizontal="left" vertical="top" wrapText="1"/>
    </xf>
    <xf numFmtId="0" fontId="11" fillId="9" borderId="10" xfId="0" applyFont="1" applyFill="1" applyBorder="1" applyAlignment="1">
      <alignment horizontal="left" vertical="top"/>
    </xf>
    <xf numFmtId="0" fontId="17" fillId="0" borderId="0" xfId="0" applyFont="1" applyAlignment="1">
      <alignment horizontal="left" vertical="top" wrapText="1"/>
    </xf>
    <xf numFmtId="0" fontId="12" fillId="17" borderId="0" xfId="0" applyFont="1" applyFill="1" applyAlignment="1">
      <alignment horizontal="left" vertical="top" wrapText="1"/>
    </xf>
    <xf numFmtId="0" fontId="11" fillId="0" borderId="0" xfId="0" applyFont="1"/>
    <xf numFmtId="0" fontId="6" fillId="3" borderId="0" xfId="0" applyFont="1" applyFill="1" applyAlignment="1">
      <alignment vertical="top" wrapText="1"/>
    </xf>
    <xf numFmtId="0" fontId="3" fillId="0" borderId="1" xfId="0" applyFont="1" applyBorder="1" applyAlignment="1">
      <alignment horizontal="left" vertical="top"/>
    </xf>
    <xf numFmtId="0" fontId="7" fillId="6" borderId="1" xfId="0" applyFont="1" applyFill="1" applyBorder="1" applyAlignment="1">
      <alignment horizontal="left" vertical="top" wrapText="1"/>
    </xf>
    <xf numFmtId="0" fontId="7" fillId="12" borderId="1" xfId="0" applyFont="1" applyFill="1" applyBorder="1" applyAlignment="1">
      <alignment horizontal="left" vertical="top" wrapText="1"/>
    </xf>
    <xf numFmtId="0" fontId="17" fillId="0" borderId="1" xfId="0" applyFont="1" applyBorder="1" applyAlignment="1">
      <alignment horizontal="left" vertical="top" wrapText="1"/>
    </xf>
    <xf numFmtId="0" fontId="7" fillId="12" borderId="1" xfId="0" applyFont="1" applyFill="1" applyBorder="1" applyAlignment="1">
      <alignment horizontal="left" vertical="top"/>
    </xf>
    <xf numFmtId="0" fontId="17" fillId="0" borderId="0" xfId="0" applyFont="1" applyAlignment="1">
      <alignment horizontal="left" vertical="top"/>
    </xf>
    <xf numFmtId="0" fontId="18" fillId="0" borderId="0" xfId="0" applyFont="1" applyAlignment="1">
      <alignment horizontal="left" vertical="top"/>
    </xf>
    <xf numFmtId="0" fontId="3" fillId="0" borderId="6" xfId="0" applyFont="1" applyBorder="1" applyAlignment="1">
      <alignment horizontal="left" vertical="top"/>
    </xf>
    <xf numFmtId="0" fontId="3" fillId="0" borderId="8" xfId="0" applyFont="1" applyBorder="1" applyAlignment="1">
      <alignment horizontal="left" vertical="top" wrapText="1"/>
    </xf>
    <xf numFmtId="0" fontId="23" fillId="0" borderId="0" xfId="0" applyFont="1" applyAlignment="1">
      <alignment horizontal="left" vertical="top" wrapText="1"/>
    </xf>
    <xf numFmtId="0" fontId="17" fillId="0" borderId="2" xfId="0" applyFont="1" applyBorder="1" applyAlignment="1">
      <alignment horizontal="left" vertical="top" wrapText="1"/>
    </xf>
    <xf numFmtId="0" fontId="5" fillId="2" borderId="0" xfId="0" applyFont="1" applyFill="1" applyAlignment="1">
      <alignment horizontal="left" vertical="top"/>
    </xf>
    <xf numFmtId="0" fontId="7" fillId="0" borderId="0" xfId="0" applyFont="1" applyAlignment="1">
      <alignment horizontal="left" vertical="top"/>
    </xf>
    <xf numFmtId="0" fontId="3" fillId="0" borderId="2" xfId="0" applyFont="1" applyBorder="1" applyAlignment="1">
      <alignment vertical="top"/>
    </xf>
    <xf numFmtId="0" fontId="7" fillId="7" borderId="1" xfId="0" applyFont="1" applyFill="1" applyBorder="1" applyAlignment="1">
      <alignment horizontal="left" vertical="top" wrapText="1"/>
    </xf>
    <xf numFmtId="0" fontId="18" fillId="0" borderId="0" xfId="0" applyFont="1" applyAlignment="1">
      <alignment vertical="top" wrapText="1"/>
    </xf>
    <xf numFmtId="0" fontId="24" fillId="0" borderId="0" xfId="0" applyFont="1" applyAlignment="1">
      <alignment horizontal="left" vertical="top"/>
    </xf>
    <xf numFmtId="0" fontId="8" fillId="0" borderId="0" xfId="0" applyFont="1" applyAlignment="1">
      <alignment horizontal="left" vertical="top"/>
    </xf>
    <xf numFmtId="0" fontId="8" fillId="12" borderId="1" xfId="0" applyFont="1" applyFill="1" applyBorder="1" applyAlignment="1">
      <alignment horizontal="left" vertical="top" wrapText="1"/>
    </xf>
    <xf numFmtId="0" fontId="3" fillId="0" borderId="2"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7" fillId="12" borderId="17" xfId="0" applyFont="1" applyFill="1" applyBorder="1" applyAlignment="1">
      <alignment horizontal="left" vertical="top"/>
    </xf>
    <xf numFmtId="0" fontId="7" fillId="12" borderId="19" xfId="0" applyFont="1" applyFill="1" applyBorder="1" applyAlignment="1">
      <alignment horizontal="left" vertical="top"/>
    </xf>
    <xf numFmtId="0" fontId="3" fillId="12" borderId="1" xfId="0" applyFont="1" applyFill="1" applyBorder="1" applyAlignment="1">
      <alignment horizontal="left" vertical="top" wrapText="1"/>
    </xf>
    <xf numFmtId="0" fontId="22" fillId="0" borderId="0" xfId="0" applyFont="1" applyAlignment="1">
      <alignment horizontal="left" vertical="top"/>
    </xf>
    <xf numFmtId="0" fontId="3" fillId="0" borderId="16" xfId="0" applyFont="1" applyBorder="1" applyAlignment="1">
      <alignment horizontal="left" vertical="top" wrapText="1"/>
    </xf>
    <xf numFmtId="0" fontId="3" fillId="0" borderId="18" xfId="0" applyFont="1" applyBorder="1" applyAlignment="1">
      <alignment horizontal="left" vertical="top" wrapText="1"/>
    </xf>
    <xf numFmtId="0" fontId="8" fillId="16" borderId="1" xfId="0" applyFont="1" applyFill="1" applyBorder="1" applyAlignment="1">
      <alignment horizontal="left" vertical="top" wrapText="1"/>
    </xf>
    <xf numFmtId="0" fontId="6" fillId="3" borderId="0" xfId="0" applyFont="1" applyFill="1" applyAlignment="1">
      <alignment horizontal="left" vertical="top" wrapText="1"/>
    </xf>
    <xf numFmtId="4" fontId="3" fillId="0" borderId="0" xfId="1" applyNumberFormat="1" applyFont="1"/>
    <xf numFmtId="4" fontId="3" fillId="8" borderId="3" xfId="1" applyNumberFormat="1" applyFont="1" applyFill="1" applyBorder="1" applyAlignment="1">
      <alignment vertical="top" wrapText="1"/>
    </xf>
    <xf numFmtId="4" fontId="3" fillId="0" borderId="0" xfId="1" applyNumberFormat="1" applyFont="1" applyAlignment="1">
      <alignment horizontal="left" vertical="center"/>
    </xf>
    <xf numFmtId="4" fontId="3" fillId="0" borderId="0" xfId="1" applyNumberFormat="1" applyFont="1" applyAlignment="1">
      <alignment horizontal="left" vertical="top"/>
    </xf>
    <xf numFmtId="4" fontId="7" fillId="0" borderId="0" xfId="1" applyNumberFormat="1" applyFont="1" applyAlignment="1">
      <alignment horizontal="left" vertical="top" wrapText="1"/>
    </xf>
    <xf numFmtId="4" fontId="3" fillId="8" borderId="28" xfId="1" applyNumberFormat="1" applyFont="1" applyFill="1" applyBorder="1" applyAlignment="1">
      <alignment vertical="top" wrapText="1"/>
    </xf>
    <xf numFmtId="4" fontId="7" fillId="12" borderId="1" xfId="1" applyNumberFormat="1" applyFont="1" applyFill="1" applyBorder="1" applyAlignment="1">
      <alignment horizontal="left" vertical="top" wrapText="1"/>
    </xf>
    <xf numFmtId="4" fontId="7" fillId="6" borderId="1" xfId="1" applyNumberFormat="1" applyFont="1" applyFill="1" applyBorder="1" applyAlignment="1">
      <alignment horizontal="left" vertical="top" wrapText="1"/>
    </xf>
    <xf numFmtId="4" fontId="7" fillId="6" borderId="2" xfId="1" applyNumberFormat="1" applyFont="1" applyFill="1" applyBorder="1" applyAlignment="1">
      <alignment horizontal="left" vertical="top" wrapText="1"/>
    </xf>
    <xf numFmtId="4" fontId="21" fillId="6" borderId="29" xfId="1" applyNumberFormat="1" applyFont="1" applyFill="1" applyBorder="1" applyAlignment="1">
      <alignment horizontal="left" vertical="top" wrapText="1"/>
    </xf>
    <xf numFmtId="4" fontId="21" fillId="6" borderId="30" xfId="1" applyNumberFormat="1" applyFont="1" applyFill="1" applyBorder="1" applyAlignment="1">
      <alignment horizontal="left" vertical="top" wrapText="1"/>
    </xf>
    <xf numFmtId="4" fontId="7" fillId="6" borderId="7" xfId="1" applyNumberFormat="1" applyFont="1" applyFill="1" applyBorder="1" applyAlignment="1">
      <alignment horizontal="left" vertical="top" wrapText="1"/>
    </xf>
    <xf numFmtId="4" fontId="21" fillId="6" borderId="1" xfId="1" applyNumberFormat="1" applyFont="1" applyFill="1" applyBorder="1" applyAlignment="1">
      <alignment horizontal="left" vertical="top" wrapText="1"/>
    </xf>
    <xf numFmtId="4" fontId="21" fillId="6" borderId="26" xfId="1" applyNumberFormat="1" applyFont="1" applyFill="1" applyBorder="1" applyAlignment="1">
      <alignment horizontal="left" vertical="top" wrapText="1"/>
    </xf>
    <xf numFmtId="4" fontId="21" fillId="6" borderId="27" xfId="1" applyNumberFormat="1" applyFont="1" applyFill="1" applyBorder="1" applyAlignment="1">
      <alignment horizontal="left" vertical="top" wrapText="1"/>
    </xf>
    <xf numFmtId="4" fontId="21" fillId="6" borderId="18" xfId="1" applyNumberFormat="1" applyFont="1" applyFill="1" applyBorder="1" applyAlignment="1">
      <alignment horizontal="left" vertical="top" wrapText="1"/>
    </xf>
    <xf numFmtId="4" fontId="21" fillId="6" borderId="19" xfId="1" applyNumberFormat="1" applyFont="1" applyFill="1" applyBorder="1" applyAlignment="1">
      <alignment horizontal="left" vertical="top" wrapText="1"/>
    </xf>
    <xf numFmtId="4" fontId="21" fillId="6" borderId="16" xfId="1" applyNumberFormat="1" applyFont="1" applyFill="1" applyBorder="1" applyAlignment="1">
      <alignment horizontal="left" vertical="top" wrapText="1"/>
    </xf>
    <xf numFmtId="4" fontId="21" fillId="6" borderId="17" xfId="1" applyNumberFormat="1" applyFont="1" applyFill="1" applyBorder="1" applyAlignment="1">
      <alignment horizontal="left" vertical="top" wrapText="1"/>
    </xf>
    <xf numFmtId="4" fontId="7" fillId="6" borderId="9" xfId="1" applyNumberFormat="1" applyFont="1" applyFill="1" applyBorder="1" applyAlignment="1">
      <alignment horizontal="left" vertical="top" wrapText="1"/>
    </xf>
    <xf numFmtId="4" fontId="7" fillId="6" borderId="11" xfId="1" applyNumberFormat="1" applyFont="1" applyFill="1" applyBorder="1" applyAlignment="1">
      <alignment horizontal="left" vertical="top" wrapText="1"/>
    </xf>
    <xf numFmtId="0" fontId="3" fillId="0" borderId="1" xfId="1" applyFont="1" applyBorder="1" applyAlignment="1">
      <alignment vertical="top" wrapText="1"/>
    </xf>
    <xf numFmtId="0" fontId="17" fillId="0" borderId="1" xfId="1" applyFont="1" applyBorder="1" applyAlignment="1">
      <alignment vertical="top" wrapText="1"/>
    </xf>
    <xf numFmtId="0" fontId="7" fillId="0" borderId="0" xfId="1" applyFont="1"/>
    <xf numFmtId="4" fontId="11" fillId="9" borderId="10" xfId="0" applyNumberFormat="1" applyFont="1" applyFill="1" applyBorder="1" applyAlignment="1">
      <alignment horizontal="left" vertical="top"/>
    </xf>
    <xf numFmtId="0" fontId="13" fillId="0" borderId="0" xfId="0" applyFont="1" applyAlignment="1">
      <alignment horizontal="left" vertical="top"/>
    </xf>
    <xf numFmtId="165" fontId="7" fillId="6" borderId="1" xfId="0" applyNumberFormat="1" applyFont="1" applyFill="1" applyBorder="1" applyAlignment="1">
      <alignment horizontal="left" vertical="top" wrapText="1"/>
    </xf>
    <xf numFmtId="4" fontId="7" fillId="12" borderId="1" xfId="0" applyNumberFormat="1" applyFont="1" applyFill="1" applyBorder="1" applyAlignment="1">
      <alignment horizontal="left" vertical="top"/>
    </xf>
    <xf numFmtId="4" fontId="7" fillId="6" borderId="1" xfId="0" applyNumberFormat="1" applyFont="1" applyFill="1" applyBorder="1" applyAlignment="1">
      <alignment horizontal="left" vertical="top"/>
    </xf>
    <xf numFmtId="0" fontId="6" fillId="4" borderId="0" xfId="0" applyFont="1" applyFill="1" applyAlignment="1">
      <alignment vertical="top" wrapText="1"/>
    </xf>
    <xf numFmtId="4" fontId="7" fillId="6" borderId="4" xfId="0" applyNumberFormat="1" applyFont="1" applyFill="1" applyBorder="1" applyAlignment="1">
      <alignment horizontal="left" vertical="top"/>
    </xf>
    <xf numFmtId="0" fontId="3" fillId="4" borderId="0" xfId="0" applyFont="1" applyFill="1" applyAlignment="1">
      <alignment horizontal="left" vertical="top"/>
    </xf>
    <xf numFmtId="49" fontId="0" fillId="0" borderId="0" xfId="0" applyNumberFormat="1" applyAlignment="1">
      <alignment horizontal="left" vertical="top" wrapText="1"/>
    </xf>
    <xf numFmtId="49" fontId="10" fillId="0" borderId="9" xfId="0" applyNumberFormat="1" applyFont="1" applyBorder="1" applyAlignment="1">
      <alignment horizontal="left" vertical="top" wrapText="1"/>
    </xf>
    <xf numFmtId="49" fontId="17" fillId="0" borderId="1" xfId="0" applyNumberFormat="1" applyFont="1" applyBorder="1" applyAlignment="1">
      <alignment horizontal="left" vertical="top" wrapText="1"/>
    </xf>
    <xf numFmtId="49" fontId="0" fillId="18" borderId="0" xfId="0" applyNumberFormat="1" applyFill="1" applyAlignment="1">
      <alignment horizontal="left" vertical="top" wrapText="1"/>
    </xf>
    <xf numFmtId="0" fontId="3" fillId="0" borderId="0" xfId="0" applyFont="1"/>
    <xf numFmtId="0" fontId="6" fillId="3" borderId="0" xfId="0" applyFont="1" applyFill="1"/>
    <xf numFmtId="0" fontId="15" fillId="0" borderId="0" xfId="0" applyFont="1" applyAlignment="1">
      <alignment vertical="top"/>
    </xf>
    <xf numFmtId="3" fontId="3" fillId="6" borderId="1" xfId="0" applyNumberFormat="1" applyFont="1" applyFill="1" applyBorder="1" applyAlignment="1">
      <alignment horizontal="left" vertical="top"/>
    </xf>
    <xf numFmtId="4" fontId="3" fillId="0" borderId="1" xfId="0" applyNumberFormat="1" applyFont="1" applyBorder="1"/>
    <xf numFmtId="4" fontId="3" fillId="0" borderId="0" xfId="0" applyNumberFormat="1" applyFont="1"/>
    <xf numFmtId="49" fontId="3" fillId="0" borderId="1" xfId="0" applyNumberFormat="1" applyFont="1" applyBorder="1"/>
    <xf numFmtId="4" fontId="7" fillId="12" borderId="8" xfId="0" applyNumberFormat="1" applyFont="1" applyFill="1" applyBorder="1" applyAlignment="1">
      <alignment horizontal="left" vertical="top"/>
    </xf>
    <xf numFmtId="4" fontId="3" fillId="0" borderId="0" xfId="0" applyNumberFormat="1" applyFont="1" applyAlignment="1">
      <alignment horizontal="left" vertical="top"/>
    </xf>
    <xf numFmtId="4" fontId="17" fillId="0" borderId="0" xfId="0" applyNumberFormat="1" applyFont="1" applyAlignment="1">
      <alignment horizontal="left" vertical="top" wrapText="1"/>
    </xf>
    <xf numFmtId="4" fontId="7" fillId="12" borderId="17" xfId="0" applyNumberFormat="1" applyFont="1" applyFill="1" applyBorder="1" applyAlignment="1">
      <alignment horizontal="left" vertical="top"/>
    </xf>
    <xf numFmtId="4" fontId="7" fillId="12" borderId="19" xfId="0" applyNumberFormat="1" applyFont="1" applyFill="1" applyBorder="1" applyAlignment="1">
      <alignment horizontal="left" vertical="top"/>
    </xf>
    <xf numFmtId="0" fontId="10" fillId="0" borderId="1" xfId="0" applyFont="1" applyBorder="1" applyAlignment="1">
      <alignment vertical="top" wrapText="1"/>
    </xf>
    <xf numFmtId="0" fontId="10" fillId="0" borderId="1" xfId="0" applyFont="1" applyBorder="1" applyAlignment="1">
      <alignment horizontal="left" vertical="top"/>
    </xf>
    <xf numFmtId="0" fontId="11" fillId="12" borderId="1" xfId="0" applyFont="1" applyFill="1" applyBorder="1" applyAlignment="1">
      <alignment horizontal="left" vertical="top"/>
    </xf>
    <xf numFmtId="0" fontId="25" fillId="0" borderId="15" xfId="0" applyFont="1" applyBorder="1" applyAlignment="1">
      <alignment horizontal="left" vertical="top"/>
    </xf>
    <xf numFmtId="0" fontId="11" fillId="12" borderId="1" xfId="0" applyFont="1" applyFill="1" applyBorder="1" applyAlignment="1">
      <alignment horizontal="left" vertical="top" wrapText="1"/>
    </xf>
    <xf numFmtId="164" fontId="11" fillId="12" borderId="1" xfId="0" applyNumberFormat="1" applyFont="1" applyFill="1" applyBorder="1" applyAlignment="1">
      <alignment horizontal="left" vertical="top"/>
    </xf>
    <xf numFmtId="3" fontId="11" fillId="12" borderId="1" xfId="0" applyNumberFormat="1" applyFont="1" applyFill="1" applyBorder="1" applyAlignment="1">
      <alignment horizontal="left" vertical="top"/>
    </xf>
    <xf numFmtId="49" fontId="11" fillId="12" borderId="1" xfId="0" applyNumberFormat="1" applyFont="1" applyFill="1" applyBorder="1" applyAlignment="1">
      <alignment horizontal="left" vertical="top"/>
    </xf>
    <xf numFmtId="4" fontId="11" fillId="12" borderId="1" xfId="0" applyNumberFormat="1" applyFont="1" applyFill="1" applyBorder="1" applyAlignment="1">
      <alignment horizontal="left" vertical="top"/>
    </xf>
    <xf numFmtId="4" fontId="11" fillId="7" borderId="1" xfId="0" applyNumberFormat="1" applyFont="1" applyFill="1" applyBorder="1" applyAlignment="1">
      <alignment horizontal="left" vertical="top"/>
    </xf>
    <xf numFmtId="0" fontId="9" fillId="0" borderId="12" xfId="0" applyFont="1" applyBorder="1" applyAlignment="1">
      <alignment horizontal="left" vertical="top"/>
    </xf>
    <xf numFmtId="0" fontId="15" fillId="0" borderId="14" xfId="0" applyFont="1" applyBorder="1" applyAlignment="1">
      <alignment horizontal="left" vertical="top"/>
    </xf>
    <xf numFmtId="0" fontId="6" fillId="3" borderId="14" xfId="0" applyFont="1" applyFill="1" applyBorder="1" applyAlignment="1">
      <alignment horizontal="left" vertical="top"/>
    </xf>
    <xf numFmtId="0" fontId="6" fillId="4" borderId="14" xfId="0" applyFont="1" applyFill="1" applyBorder="1" applyAlignment="1">
      <alignment horizontal="left" vertical="top"/>
    </xf>
    <xf numFmtId="0" fontId="7" fillId="6" borderId="16" xfId="0" applyFont="1" applyFill="1" applyBorder="1" applyAlignment="1">
      <alignment horizontal="left" vertical="top"/>
    </xf>
    <xf numFmtId="0" fontId="8" fillId="12" borderId="16" xfId="1" applyFont="1" applyFill="1" applyBorder="1" applyAlignment="1">
      <alignment horizontal="left" vertical="top" wrapText="1"/>
    </xf>
    <xf numFmtId="0" fontId="8" fillId="11" borderId="16" xfId="0" applyFont="1" applyFill="1" applyBorder="1" applyAlignment="1">
      <alignment horizontal="left" vertical="top" wrapText="1"/>
    </xf>
    <xf numFmtId="0" fontId="3" fillId="0" borderId="24" xfId="0" applyFont="1" applyBorder="1" applyAlignment="1">
      <alignment horizontal="left" vertical="top" wrapText="1"/>
    </xf>
    <xf numFmtId="0" fontId="3" fillId="0" borderId="0" xfId="1" applyFont="1" applyAlignment="1">
      <alignment vertical="top"/>
    </xf>
    <xf numFmtId="49" fontId="7" fillId="6" borderId="1" xfId="0" applyNumberFormat="1" applyFont="1" applyFill="1" applyBorder="1" applyAlignment="1">
      <alignment horizontal="left" vertical="top"/>
    </xf>
    <xf numFmtId="0" fontId="3" fillId="6" borderId="1" xfId="0" applyFont="1" applyFill="1" applyBorder="1" applyAlignment="1">
      <alignment horizontal="left" vertical="top"/>
    </xf>
    <xf numFmtId="0" fontId="15" fillId="0" borderId="0" xfId="0" applyFont="1" applyAlignment="1">
      <alignment horizontal="left" vertical="top" wrapText="1"/>
    </xf>
    <xf numFmtId="49" fontId="6" fillId="17" borderId="0" xfId="0" applyNumberFormat="1" applyFont="1" applyFill="1" applyAlignment="1">
      <alignment horizontal="left" vertical="top"/>
    </xf>
    <xf numFmtId="0" fontId="3" fillId="0" borderId="1" xfId="1" applyFont="1" applyBorder="1" applyAlignment="1">
      <alignment horizontal="left" vertical="top" wrapText="1"/>
    </xf>
    <xf numFmtId="0" fontId="3" fillId="0" borderId="4" xfId="1" applyFont="1" applyBorder="1" applyAlignment="1">
      <alignment horizontal="left" vertical="top" wrapText="1"/>
    </xf>
    <xf numFmtId="0" fontId="3" fillId="0" borderId="11" xfId="1" applyFont="1" applyBorder="1" applyAlignment="1">
      <alignment horizontal="left" vertical="top" wrapText="1"/>
    </xf>
    <xf numFmtId="0" fontId="3" fillId="0" borderId="9" xfId="1" applyFont="1" applyBorder="1" applyAlignment="1">
      <alignment horizontal="left" vertical="top" wrapText="1"/>
    </xf>
    <xf numFmtId="0" fontId="3" fillId="0" borderId="1" xfId="1" applyFont="1" applyBorder="1" applyAlignment="1">
      <alignment horizontal="left" vertical="top"/>
    </xf>
    <xf numFmtId="0" fontId="17" fillId="0" borderId="1" xfId="1" applyFont="1" applyBorder="1" applyAlignment="1">
      <alignment horizontal="left" vertical="top" wrapText="1"/>
    </xf>
    <xf numFmtId="0" fontId="12" fillId="14" borderId="0" xfId="0" applyFont="1" applyFill="1" applyAlignment="1">
      <alignment horizontal="left" vertical="top" wrapText="1"/>
    </xf>
    <xf numFmtId="0" fontId="15" fillId="0" borderId="31" xfId="0" applyFont="1" applyBorder="1" applyAlignment="1">
      <alignment horizontal="left" vertical="top" wrapText="1"/>
    </xf>
    <xf numFmtId="0" fontId="15" fillId="0" borderId="0" xfId="0" applyFont="1" applyAlignment="1">
      <alignment horizontal="left" vertical="top"/>
    </xf>
    <xf numFmtId="0" fontId="15" fillId="0" borderId="0" xfId="1" applyFont="1" applyAlignment="1">
      <alignment horizontal="left" vertical="top" wrapText="1"/>
    </xf>
    <xf numFmtId="0" fontId="12" fillId="17" borderId="0" xfId="0" applyFont="1" applyFill="1" applyAlignment="1">
      <alignment horizontal="left" vertical="top" wrapText="1"/>
    </xf>
    <xf numFmtId="0" fontId="6" fillId="3" borderId="0" xfId="0" applyFont="1" applyFill="1" applyAlignment="1">
      <alignment horizontal="left" vertical="top" wrapText="1"/>
    </xf>
    <xf numFmtId="0" fontId="3" fillId="0" borderId="1" xfId="0" applyFont="1" applyBorder="1" applyAlignment="1">
      <alignment horizontal="left" vertical="top" wrapText="1"/>
    </xf>
    <xf numFmtId="0" fontId="15" fillId="0" borderId="32" xfId="0" applyFont="1" applyBorder="1" applyAlignment="1">
      <alignment horizontal="left" vertical="top" wrapText="1"/>
    </xf>
    <xf numFmtId="0" fontId="15" fillId="0" borderId="33" xfId="0" applyFont="1" applyBorder="1" applyAlignment="1">
      <alignment horizontal="left" vertical="top" wrapText="1"/>
    </xf>
    <xf numFmtId="0" fontId="7" fillId="12" borderId="1" xfId="0" applyFont="1" applyFill="1" applyBorder="1" applyAlignment="1">
      <alignment horizontal="left" vertical="top" wrapText="1"/>
    </xf>
    <xf numFmtId="0" fontId="6" fillId="4" borderId="0" xfId="0" applyFont="1" applyFill="1" applyAlignment="1">
      <alignment horizontal="left" vertical="top" wrapText="1"/>
    </xf>
    <xf numFmtId="0" fontId="3" fillId="0" borderId="0" xfId="0" applyFont="1" applyBorder="1" applyAlignment="1">
      <alignment horizontal="left" vertical="top" wrapText="1"/>
    </xf>
    <xf numFmtId="0" fontId="5" fillId="0" borderId="12" xfId="0" applyFont="1" applyBorder="1" applyAlignment="1">
      <alignment horizontal="left" vertical="top" wrapText="1"/>
    </xf>
    <xf numFmtId="0" fontId="3" fillId="0" borderId="14" xfId="0" applyFont="1" applyBorder="1" applyAlignment="1">
      <alignment horizontal="left" vertical="top" wrapText="1"/>
    </xf>
    <xf numFmtId="0" fontId="6" fillId="4" borderId="0" xfId="0" applyFont="1" applyFill="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7" fillId="12" borderId="19" xfId="0" applyFont="1" applyFill="1" applyBorder="1" applyAlignment="1">
      <alignment horizontal="left" vertical="top" wrapText="1"/>
    </xf>
    <xf numFmtId="4" fontId="7" fillId="6" borderId="17" xfId="0" applyNumberFormat="1" applyFont="1" applyFill="1" applyBorder="1" applyAlignment="1">
      <alignment horizontal="left" vertical="top"/>
    </xf>
    <xf numFmtId="0" fontId="7" fillId="12" borderId="1" xfId="0" applyFont="1" applyFill="1" applyBorder="1" applyAlignment="1">
      <alignment vertical="top" wrapText="1"/>
    </xf>
    <xf numFmtId="4" fontId="8" fillId="16" borderId="1" xfId="0" applyNumberFormat="1" applyFont="1" applyFill="1" applyBorder="1" applyAlignment="1">
      <alignment horizontal="left" vertical="top" wrapText="1"/>
    </xf>
    <xf numFmtId="49" fontId="17" fillId="0" borderId="0" xfId="0" applyNumberFormat="1" applyFont="1" applyFill="1" applyAlignment="1">
      <alignment horizontal="left" vertical="top"/>
    </xf>
    <xf numFmtId="49" fontId="17" fillId="0" borderId="1" xfId="0" applyNumberFormat="1" applyFont="1" applyFill="1" applyBorder="1" applyAlignment="1">
      <alignment horizontal="left" vertical="top"/>
    </xf>
    <xf numFmtId="0" fontId="3" fillId="0" borderId="0" xfId="1" applyFont="1" applyFill="1"/>
    <xf numFmtId="4" fontId="21" fillId="6" borderId="2" xfId="1" applyNumberFormat="1" applyFont="1" applyFill="1" applyBorder="1" applyAlignment="1">
      <alignment horizontal="left" vertical="top" wrapText="1"/>
    </xf>
    <xf numFmtId="0" fontId="3" fillId="0" borderId="1" xfId="1" applyFont="1" applyFill="1" applyBorder="1" applyAlignment="1">
      <alignment horizontal="left" vertical="top"/>
    </xf>
    <xf numFmtId="0" fontId="15" fillId="0" borderId="0" xfId="0" applyFont="1" applyFill="1" applyAlignment="1">
      <alignment horizontal="left" vertical="top" wrapText="1"/>
    </xf>
    <xf numFmtId="0" fontId="27" fillId="5" borderId="1" xfId="0" applyFont="1" applyFill="1" applyBorder="1" applyAlignment="1">
      <alignment horizontal="left" vertical="top" wrapText="1"/>
    </xf>
    <xf numFmtId="4" fontId="27" fillId="11" borderId="9" xfId="0" applyNumberFormat="1" applyFont="1" applyFill="1" applyBorder="1" applyAlignment="1">
      <alignment horizontal="left" vertical="top" wrapText="1"/>
    </xf>
    <xf numFmtId="4" fontId="27" fillId="5" borderId="9" xfId="1" applyNumberFormat="1" applyFont="1" applyFill="1" applyBorder="1" applyAlignment="1">
      <alignment horizontal="left" vertical="top" wrapText="1"/>
    </xf>
    <xf numFmtId="4" fontId="27" fillId="11" borderId="1" xfId="0" applyNumberFormat="1" applyFont="1" applyFill="1" applyBorder="1" applyAlignment="1">
      <alignment horizontal="left" vertical="top" wrapText="1"/>
    </xf>
    <xf numFmtId="49" fontId="7" fillId="12" borderId="17" xfId="0" applyNumberFormat="1" applyFont="1" applyFill="1" applyBorder="1" applyAlignment="1">
      <alignment horizontal="left" vertical="top"/>
    </xf>
    <xf numFmtId="0" fontId="7" fillId="0" borderId="13" xfId="0" applyFont="1" applyBorder="1" applyAlignment="1">
      <alignment horizontal="left" vertical="top"/>
    </xf>
    <xf numFmtId="49" fontId="7" fillId="7" borderId="17" xfId="0" applyNumberFormat="1" applyFont="1" applyFill="1" applyBorder="1" applyAlignment="1">
      <alignment horizontal="left" vertical="top"/>
    </xf>
    <xf numFmtId="0" fontId="7" fillId="0" borderId="15" xfId="0" applyFont="1" applyBorder="1" applyAlignment="1">
      <alignment horizontal="left" vertical="top"/>
    </xf>
    <xf numFmtId="0" fontId="7" fillId="0" borderId="0" xfId="0" applyFont="1" applyBorder="1" applyAlignment="1">
      <alignment horizontal="left" vertical="top"/>
    </xf>
    <xf numFmtId="49" fontId="7" fillId="7" borderId="1" xfId="0" applyNumberFormat="1" applyFont="1" applyFill="1" applyBorder="1" applyAlignment="1">
      <alignment horizontal="left" vertical="top"/>
    </xf>
    <xf numFmtId="0" fontId="26" fillId="4" borderId="0" xfId="0" applyFont="1" applyFill="1" applyBorder="1" applyAlignment="1">
      <alignment horizontal="left" vertical="top"/>
    </xf>
    <xf numFmtId="1" fontId="7" fillId="12" borderId="17" xfId="0" applyNumberFormat="1" applyFont="1" applyFill="1" applyBorder="1" applyAlignment="1">
      <alignment horizontal="left" vertical="top"/>
    </xf>
    <xf numFmtId="0" fontId="5" fillId="0" borderId="14" xfId="0" applyFont="1" applyBorder="1" applyAlignment="1">
      <alignment horizontal="left" vertical="top" wrapText="1"/>
    </xf>
    <xf numFmtId="4" fontId="7" fillId="6" borderId="19" xfId="0" applyNumberFormat="1" applyFont="1" applyFill="1" applyBorder="1" applyAlignment="1">
      <alignment horizontal="left" vertical="top"/>
    </xf>
    <xf numFmtId="0" fontId="3" fillId="0" borderId="15" xfId="0" applyFont="1" applyBorder="1" applyAlignment="1">
      <alignment horizontal="left" vertical="top" wrapText="1"/>
    </xf>
    <xf numFmtId="0" fontId="3" fillId="0" borderId="15" xfId="0" applyFont="1" applyBorder="1" applyAlignment="1">
      <alignment horizontal="left" vertical="top" wrapText="1"/>
    </xf>
    <xf numFmtId="0" fontId="5" fillId="0" borderId="14" xfId="0" applyFont="1" applyBorder="1" applyAlignment="1">
      <alignment horizontal="left" vertical="top"/>
    </xf>
    <xf numFmtId="0" fontId="5" fillId="0" borderId="21" xfId="0" applyFont="1" applyBorder="1" applyAlignment="1">
      <alignment horizontal="left" vertical="top"/>
    </xf>
    <xf numFmtId="0" fontId="5" fillId="0" borderId="0" xfId="0" applyFont="1" applyFill="1" applyAlignment="1">
      <alignment horizontal="left" vertical="top"/>
    </xf>
    <xf numFmtId="49" fontId="15" fillId="0" borderId="0" xfId="0" applyNumberFormat="1" applyFont="1" applyAlignment="1">
      <alignment horizontal="left" vertical="top"/>
    </xf>
    <xf numFmtId="0" fontId="3" fillId="0" borderId="14" xfId="0" applyFont="1" applyBorder="1" applyAlignment="1">
      <alignment horizontal="left" vertical="top" wrapText="1"/>
    </xf>
    <xf numFmtId="0" fontId="7" fillId="7" borderId="18" xfId="0" applyFont="1" applyFill="1" applyBorder="1" applyAlignment="1">
      <alignment horizontal="left" vertical="top"/>
    </xf>
    <xf numFmtId="0" fontId="3" fillId="0" borderId="24" xfId="0" applyFont="1" applyBorder="1" applyAlignment="1">
      <alignment horizontal="left" vertical="top"/>
    </xf>
    <xf numFmtId="4" fontId="3" fillId="8" borderId="35" xfId="1" applyNumberFormat="1" applyFont="1" applyFill="1" applyBorder="1" applyAlignment="1">
      <alignment vertical="top" wrapText="1"/>
    </xf>
    <xf numFmtId="49" fontId="10" fillId="0" borderId="12" xfId="0" applyNumberFormat="1" applyFont="1" applyBorder="1" applyAlignment="1">
      <alignment horizontal="left" vertical="top"/>
    </xf>
    <xf numFmtId="49" fontId="17" fillId="0" borderId="14" xfId="0" applyNumberFormat="1" applyFont="1" applyBorder="1" applyAlignment="1">
      <alignment horizontal="left" vertical="top"/>
    </xf>
    <xf numFmtId="49" fontId="17" fillId="0" borderId="16" xfId="0" applyNumberFormat="1" applyFont="1" applyBorder="1" applyAlignment="1">
      <alignment horizontal="left" vertical="top"/>
    </xf>
    <xf numFmtId="49" fontId="11" fillId="10" borderId="22" xfId="0" applyNumberFormat="1" applyFont="1" applyFill="1" applyBorder="1" applyAlignment="1">
      <alignment horizontal="left" vertical="top"/>
    </xf>
    <xf numFmtId="4" fontId="11" fillId="10" borderId="22" xfId="0" applyNumberFormat="1" applyFont="1" applyFill="1" applyBorder="1" applyAlignment="1">
      <alignment horizontal="left" vertical="top"/>
    </xf>
    <xf numFmtId="49" fontId="10" fillId="0" borderId="36" xfId="0" applyNumberFormat="1" applyFont="1" applyBorder="1" applyAlignment="1">
      <alignment horizontal="left" vertical="top"/>
    </xf>
    <xf numFmtId="49" fontId="11" fillId="10" borderId="19" xfId="0" applyNumberFormat="1" applyFont="1" applyFill="1" applyBorder="1" applyAlignment="1">
      <alignment horizontal="left" vertical="top"/>
    </xf>
    <xf numFmtId="4" fontId="6" fillId="0" borderId="0" xfId="1" applyNumberFormat="1" applyFont="1"/>
    <xf numFmtId="0" fontId="6" fillId="0" borderId="0" xfId="1" applyFont="1"/>
    <xf numFmtId="3" fontId="27" fillId="15" borderId="10" xfId="0" applyNumberFormat="1" applyFont="1" applyFill="1" applyBorder="1" applyAlignment="1">
      <alignment horizontal="left" vertical="top" wrapText="1"/>
    </xf>
    <xf numFmtId="4" fontId="27" fillId="5" borderId="1" xfId="0" applyNumberFormat="1" applyFont="1" applyFill="1" applyBorder="1" applyAlignment="1">
      <alignment horizontal="left" vertical="top"/>
    </xf>
    <xf numFmtId="4" fontId="27" fillId="5" borderId="2" xfId="0" applyNumberFormat="1" applyFont="1" applyFill="1" applyBorder="1" applyAlignment="1">
      <alignment horizontal="left" vertical="top"/>
    </xf>
    <xf numFmtId="4" fontId="27" fillId="5" borderId="34" xfId="0" applyNumberFormat="1" applyFont="1" applyFill="1" applyBorder="1" applyAlignment="1">
      <alignment horizontal="left" vertical="top"/>
    </xf>
    <xf numFmtId="4" fontId="27" fillId="5" borderId="7" xfId="0" applyNumberFormat="1" applyFont="1" applyFill="1" applyBorder="1" applyAlignment="1">
      <alignment horizontal="left" vertical="top"/>
    </xf>
    <xf numFmtId="4" fontId="27" fillId="5" borderId="8" xfId="0" applyNumberFormat="1" applyFont="1" applyFill="1" applyBorder="1" applyAlignment="1">
      <alignment horizontal="left" vertical="top"/>
    </xf>
    <xf numFmtId="4" fontId="27" fillId="5" borderId="1" xfId="0" applyNumberFormat="1" applyFont="1" applyFill="1" applyBorder="1" applyAlignment="1">
      <alignment horizontal="left" vertical="top"/>
    </xf>
    <xf numFmtId="0" fontId="27" fillId="5" borderId="1" xfId="0" applyFont="1" applyFill="1" applyBorder="1" applyAlignment="1">
      <alignment horizontal="left" vertical="top"/>
    </xf>
    <xf numFmtId="0" fontId="27" fillId="5" borderId="17" xfId="0" applyFont="1" applyFill="1" applyBorder="1" applyAlignment="1">
      <alignment horizontal="left" vertical="top"/>
    </xf>
    <xf numFmtId="49" fontId="27" fillId="5" borderId="1" xfId="0" applyNumberFormat="1" applyFont="1" applyFill="1" applyBorder="1" applyAlignment="1">
      <alignment horizontal="left" vertical="top"/>
    </xf>
    <xf numFmtId="4" fontId="27" fillId="5" borderId="17" xfId="0" applyNumberFormat="1" applyFont="1" applyFill="1" applyBorder="1" applyAlignment="1">
      <alignment horizontal="left" vertical="top"/>
    </xf>
    <xf numFmtId="4" fontId="27" fillId="5" borderId="19" xfId="0" applyNumberFormat="1" applyFont="1" applyFill="1" applyBorder="1" applyAlignment="1">
      <alignment horizontal="left" vertical="top"/>
    </xf>
    <xf numFmtId="4" fontId="27" fillId="5" borderId="17" xfId="0" applyNumberFormat="1" applyFont="1" applyFill="1" applyBorder="1" applyAlignment="1">
      <alignment horizontal="left" vertical="top" wrapText="1"/>
    </xf>
    <xf numFmtId="49" fontId="27" fillId="5" borderId="17" xfId="0" applyNumberFormat="1" applyFont="1" applyFill="1" applyBorder="1" applyAlignment="1">
      <alignment horizontal="left" vertical="top"/>
    </xf>
    <xf numFmtId="0" fontId="27" fillId="5" borderId="17" xfId="0" applyFont="1" applyFill="1" applyBorder="1" applyAlignment="1">
      <alignment horizontal="left" vertical="top" wrapText="1"/>
    </xf>
    <xf numFmtId="49" fontId="27" fillId="5" borderId="1" xfId="1" applyNumberFormat="1" applyFont="1" applyFill="1" applyBorder="1" applyAlignment="1">
      <alignment horizontal="left" vertical="top"/>
    </xf>
  </cellXfs>
  <cellStyles count="2">
    <cellStyle name="Normal" xfId="0" builtinId="0"/>
    <cellStyle name="Normal 2" xfId="1" xr:uid="{15CC0343-6EC5-4A73-A65F-1A81372278CA}"/>
  </cellStyles>
  <dxfs count="0"/>
  <tableStyles count="0" defaultTableStyle="TableStyleMedium2" defaultPivotStyle="PivotStyleLight16"/>
  <colors>
    <mruColors>
      <color rgb="FFD6DCE5"/>
      <color rgb="FF3777E9"/>
      <color rgb="FFFEE6DF"/>
      <color rgb="FF22ABA5"/>
      <color rgb="FF00CC66"/>
      <color rgb="FFF3C5DF"/>
      <color rgb="FFFF66FF"/>
      <color rgb="FF566A88"/>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257175</xdr:colOff>
      <xdr:row>0</xdr:row>
      <xdr:rowOff>38100</xdr:rowOff>
    </xdr:from>
    <xdr:to>
      <xdr:col>12</xdr:col>
      <xdr:colOff>142875</xdr:colOff>
      <xdr:row>5</xdr:row>
      <xdr:rowOff>417957</xdr:rowOff>
    </xdr:to>
    <xdr:pic>
      <xdr:nvPicPr>
        <xdr:cNvPr id="3" name="Picture 2">
          <a:extLst>
            <a:ext uri="{FF2B5EF4-FFF2-40B4-BE49-F238E27FC236}">
              <a16:creationId xmlns:a16="http://schemas.microsoft.com/office/drawing/2014/main" id="{746C0DCB-8BEA-771E-6402-7E3414E129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87050" y="38100"/>
          <a:ext cx="6076950" cy="158000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FV for NZCBS">
      <a:dk1>
        <a:sysClr val="windowText" lastClr="000000"/>
      </a:dk1>
      <a:lt1>
        <a:sysClr val="window" lastClr="FFFFFF"/>
      </a:lt1>
      <a:dk2>
        <a:srgbClr val="44546A"/>
      </a:dk2>
      <a:lt2>
        <a:srgbClr val="E7E6E6"/>
      </a:lt2>
      <a:accent1>
        <a:srgbClr val="3777E9"/>
      </a:accent1>
      <a:accent2>
        <a:srgbClr val="00CC66"/>
      </a:accent2>
      <a:accent3>
        <a:srgbClr val="FEE6DF"/>
      </a:accent3>
      <a:accent4>
        <a:srgbClr val="D6DCE5"/>
      </a:accent4>
      <a:accent5>
        <a:srgbClr val="22ABA5"/>
      </a:accent5>
      <a:accent6>
        <a:srgbClr val="F3C5DF"/>
      </a:accent6>
      <a:hlink>
        <a:srgbClr val="566A88"/>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41"/>
  <sheetViews>
    <sheetView tabSelected="1" zoomScale="80" zoomScaleNormal="80" workbookViewId="0">
      <selection activeCell="B1" sqref="B1"/>
    </sheetView>
  </sheetViews>
  <sheetFormatPr defaultRowHeight="13.8" x14ac:dyDescent="0.3"/>
  <cols>
    <col min="1" max="1" width="2.6640625" style="2" customWidth="1"/>
    <col min="2" max="2" width="30.88671875" style="2" customWidth="1"/>
    <col min="3" max="3" width="124" style="2" customWidth="1"/>
    <col min="4" max="4" width="19.21875" style="2" customWidth="1"/>
    <col min="5" max="16384" width="8.88671875" style="2"/>
  </cols>
  <sheetData>
    <row r="1" spans="2:6" ht="31.2" customHeight="1" x14ac:dyDescent="0.3">
      <c r="B1" s="8" t="s">
        <v>345</v>
      </c>
    </row>
    <row r="2" spans="2:6" ht="16.8" customHeight="1" x14ac:dyDescent="0.3">
      <c r="B2" s="7" t="s">
        <v>346</v>
      </c>
      <c r="C2" s="11" t="s">
        <v>438</v>
      </c>
    </row>
    <row r="3" spans="2:6" ht="16.8" customHeight="1" x14ac:dyDescent="0.3">
      <c r="B3" s="7" t="s">
        <v>347</v>
      </c>
      <c r="C3" s="11" t="s">
        <v>693</v>
      </c>
      <c r="F3" s="5"/>
    </row>
    <row r="4" spans="2:6" ht="16.8" customHeight="1" x14ac:dyDescent="0.3">
      <c r="B4" s="283" t="s">
        <v>863</v>
      </c>
      <c r="C4" s="259" t="s">
        <v>794</v>
      </c>
      <c r="F4" s="5"/>
    </row>
    <row r="6" spans="2:6" ht="118.8" customHeight="1" x14ac:dyDescent="0.3">
      <c r="B6" s="7" t="s">
        <v>864</v>
      </c>
      <c r="C6" s="4" t="s">
        <v>1012</v>
      </c>
    </row>
    <row r="7" spans="2:6" ht="22.8" customHeight="1" thickBot="1" x14ac:dyDescent="0.35"/>
    <row r="8" spans="2:6" ht="22.8" customHeight="1" x14ac:dyDescent="0.3">
      <c r="B8" s="217" t="s">
        <v>350</v>
      </c>
      <c r="C8" s="148"/>
    </row>
    <row r="9" spans="2:6" ht="22.8" customHeight="1" x14ac:dyDescent="0.3">
      <c r="B9" s="281" t="s">
        <v>456</v>
      </c>
      <c r="C9" s="279" t="s">
        <v>1013</v>
      </c>
    </row>
    <row r="10" spans="2:6" ht="22.8" customHeight="1" x14ac:dyDescent="0.3">
      <c r="B10" s="281" t="s">
        <v>457</v>
      </c>
      <c r="C10" s="279" t="s">
        <v>855</v>
      </c>
    </row>
    <row r="11" spans="2:6" ht="22.8" customHeight="1" x14ac:dyDescent="0.3">
      <c r="B11" s="281" t="s">
        <v>564</v>
      </c>
      <c r="C11" s="280" t="s">
        <v>1014</v>
      </c>
    </row>
    <row r="12" spans="2:6" ht="39" customHeight="1" x14ac:dyDescent="0.3">
      <c r="B12" s="281" t="s">
        <v>547</v>
      </c>
      <c r="C12" s="280"/>
    </row>
    <row r="13" spans="2:6" ht="22.8" customHeight="1" x14ac:dyDescent="0.3">
      <c r="B13" s="281" t="s">
        <v>548</v>
      </c>
      <c r="C13" s="279" t="s">
        <v>854</v>
      </c>
    </row>
    <row r="14" spans="2:6" ht="40.200000000000003" customHeight="1" x14ac:dyDescent="0.3">
      <c r="B14" s="281" t="s">
        <v>549</v>
      </c>
      <c r="C14" s="279" t="s">
        <v>1015</v>
      </c>
    </row>
    <row r="15" spans="2:6" ht="29.4" customHeight="1" x14ac:dyDescent="0.3">
      <c r="B15" s="281" t="s">
        <v>637</v>
      </c>
      <c r="C15" s="279" t="s">
        <v>860</v>
      </c>
    </row>
    <row r="16" spans="2:6" ht="22.8" customHeight="1" x14ac:dyDescent="0.3">
      <c r="B16" s="281" t="s">
        <v>668</v>
      </c>
      <c r="C16" s="279" t="s">
        <v>859</v>
      </c>
    </row>
    <row r="17" spans="2:3" ht="22.8" customHeight="1" x14ac:dyDescent="0.3">
      <c r="B17" s="281" t="s">
        <v>251</v>
      </c>
      <c r="C17" s="279" t="s">
        <v>861</v>
      </c>
    </row>
    <row r="18" spans="2:3" ht="44.4" customHeight="1" x14ac:dyDescent="0.3">
      <c r="B18" s="281" t="s">
        <v>448</v>
      </c>
      <c r="C18" s="279" t="s">
        <v>862</v>
      </c>
    </row>
    <row r="19" spans="2:3" ht="27" customHeight="1" thickBot="1" x14ac:dyDescent="0.35">
      <c r="B19" s="282" t="s">
        <v>1030</v>
      </c>
      <c r="C19" s="224" t="s">
        <v>1031</v>
      </c>
    </row>
    <row r="20" spans="2:3" ht="25.8" customHeight="1" thickBot="1" x14ac:dyDescent="0.35"/>
    <row r="21" spans="2:3" ht="17.399999999999999" x14ac:dyDescent="0.3">
      <c r="B21" s="217" t="s">
        <v>349</v>
      </c>
      <c r="C21" s="148"/>
    </row>
    <row r="22" spans="2:3" x14ac:dyDescent="0.3">
      <c r="B22" s="149"/>
      <c r="C22" s="150"/>
    </row>
    <row r="23" spans="2:3" ht="49.2" customHeight="1" x14ac:dyDescent="0.3">
      <c r="B23" s="218" t="s">
        <v>348</v>
      </c>
      <c r="C23" s="279" t="s">
        <v>1008</v>
      </c>
    </row>
    <row r="24" spans="2:3" x14ac:dyDescent="0.3">
      <c r="B24" s="149"/>
      <c r="C24" s="150"/>
    </row>
    <row r="25" spans="2:3" x14ac:dyDescent="0.3">
      <c r="B25" s="219" t="s">
        <v>348</v>
      </c>
      <c r="C25" s="150" t="s">
        <v>852</v>
      </c>
    </row>
    <row r="26" spans="2:3" ht="13.2" customHeight="1" x14ac:dyDescent="0.3">
      <c r="B26" s="149"/>
      <c r="C26" s="150"/>
    </row>
    <row r="27" spans="2:3" x14ac:dyDescent="0.3">
      <c r="B27" s="220" t="s">
        <v>348</v>
      </c>
      <c r="C27" s="150" t="s">
        <v>853</v>
      </c>
    </row>
    <row r="28" spans="2:3" ht="13.2" customHeight="1" x14ac:dyDescent="0.3">
      <c r="B28" s="149"/>
      <c r="C28" s="150"/>
    </row>
    <row r="29" spans="2:3" ht="13.2" customHeight="1" x14ac:dyDescent="0.3">
      <c r="B29" s="223"/>
      <c r="C29" s="150" t="s">
        <v>768</v>
      </c>
    </row>
    <row r="30" spans="2:3" ht="13.2" customHeight="1" x14ac:dyDescent="0.3">
      <c r="B30" s="149"/>
      <c r="C30" s="150"/>
    </row>
    <row r="31" spans="2:3" ht="13.2" customHeight="1" x14ac:dyDescent="0.3">
      <c r="B31" s="288"/>
      <c r="C31" s="279" t="s">
        <v>865</v>
      </c>
    </row>
    <row r="32" spans="2:3" ht="13.2" customHeight="1" x14ac:dyDescent="0.3">
      <c r="B32" s="149"/>
      <c r="C32" s="150"/>
    </row>
    <row r="33" spans="2:3" ht="37.799999999999997" customHeight="1" x14ac:dyDescent="0.3">
      <c r="B33" s="285" t="s">
        <v>1011</v>
      </c>
      <c r="C33" s="280"/>
    </row>
    <row r="34" spans="2:3" ht="13.2" customHeight="1" x14ac:dyDescent="0.3">
      <c r="B34" s="149"/>
      <c r="C34" s="150"/>
    </row>
    <row r="35" spans="2:3" ht="23.4" customHeight="1" x14ac:dyDescent="0.3">
      <c r="B35" s="221"/>
      <c r="C35" s="150" t="s">
        <v>689</v>
      </c>
    </row>
    <row r="36" spans="2:3" ht="13.2" customHeight="1" x14ac:dyDescent="0.3">
      <c r="B36" s="149"/>
      <c r="C36" s="150"/>
    </row>
    <row r="37" spans="2:3" ht="23.4" customHeight="1" x14ac:dyDescent="0.3">
      <c r="B37" s="222"/>
      <c r="C37" s="150" t="s">
        <v>690</v>
      </c>
    </row>
    <row r="38" spans="2:3" ht="13.2" customHeight="1" x14ac:dyDescent="0.3">
      <c r="B38" s="149"/>
      <c r="C38" s="150"/>
    </row>
    <row r="39" spans="2:3" ht="23.4" customHeight="1" thickBot="1" x14ac:dyDescent="0.35">
      <c r="B39" s="286"/>
      <c r="C39" s="287" t="s">
        <v>691</v>
      </c>
    </row>
    <row r="40" spans="2:3" ht="13.2" customHeight="1" x14ac:dyDescent="0.3"/>
    <row r="41" spans="2:3" ht="13.2" customHeight="1" x14ac:dyDescent="0.3"/>
  </sheetData>
  <mergeCells count="2">
    <mergeCell ref="C11:C12"/>
    <mergeCell ref="B33:C33"/>
  </mergeCells>
  <pageMargins left="0.7" right="0.7" top="0.75" bottom="0.75" header="0.3" footer="0.3"/>
  <pageSetup paperSize="9" orientation="portrait" r:id="rId1"/>
  <ignoredErrors>
    <ignoredError sqref="C4"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FCE3E-08EF-457A-A88D-7AB4DC4BBA36}">
  <dimension ref="B1:M25"/>
  <sheetViews>
    <sheetView zoomScale="70" zoomScaleNormal="70" workbookViewId="0">
      <selection activeCell="B1" sqref="B1"/>
    </sheetView>
  </sheetViews>
  <sheetFormatPr defaultColWidth="8.88671875" defaultRowHeight="13.8" x14ac:dyDescent="0.3"/>
  <cols>
    <col min="1" max="1" width="3.6640625" style="2" customWidth="1"/>
    <col min="2" max="2" width="74.6640625" style="2" customWidth="1"/>
    <col min="3" max="8" width="24.44140625" style="2" customWidth="1"/>
    <col min="9" max="9" width="4" style="2" customWidth="1"/>
    <col min="10" max="10" width="54.21875" style="2" customWidth="1"/>
    <col min="11" max="11" width="48.5546875" style="2" customWidth="1"/>
    <col min="12" max="12" width="50.6640625" style="2" customWidth="1"/>
    <col min="13" max="13" width="33.44140625" style="2" customWidth="1"/>
    <col min="14" max="16384" width="8.88671875" style="2"/>
  </cols>
  <sheetData>
    <row r="1" spans="2:13" ht="32.4" customHeight="1" x14ac:dyDescent="0.3">
      <c r="B1" s="27" t="s">
        <v>251</v>
      </c>
      <c r="C1" s="28" t="s">
        <v>861</v>
      </c>
      <c r="L1" s="7"/>
      <c r="M1" s="7"/>
    </row>
    <row r="2" spans="2:13" x14ac:dyDescent="0.3">
      <c r="H2" s="30"/>
      <c r="K2" s="30"/>
    </row>
    <row r="3" spans="2:13" ht="21.6" customHeight="1" x14ac:dyDescent="0.3">
      <c r="B3" s="158" t="s">
        <v>251</v>
      </c>
      <c r="C3" s="158"/>
      <c r="D3" s="158"/>
      <c r="E3" s="158"/>
      <c r="F3" s="158"/>
      <c r="G3" s="158"/>
      <c r="H3" s="158"/>
      <c r="J3" s="30" t="s">
        <v>686</v>
      </c>
      <c r="K3" s="30"/>
      <c r="L3" s="137"/>
    </row>
    <row r="4" spans="2:13" ht="14.4" x14ac:dyDescent="0.3">
      <c r="B4" s="4"/>
      <c r="C4" s="81"/>
      <c r="D4" s="4"/>
      <c r="E4" s="4"/>
      <c r="F4" s="4"/>
      <c r="G4" s="4"/>
      <c r="H4" s="30"/>
      <c r="K4" s="30"/>
      <c r="L4" s="137"/>
    </row>
    <row r="5" spans="2:13" ht="27.6" x14ac:dyDescent="0.3">
      <c r="B5" s="84" t="s">
        <v>337</v>
      </c>
      <c r="C5" s="129"/>
      <c r="D5" s="4"/>
      <c r="E5" s="4"/>
      <c r="F5" s="4"/>
      <c r="G5" s="4"/>
      <c r="H5" s="30"/>
      <c r="K5" s="30"/>
      <c r="L5" s="137"/>
    </row>
    <row r="6" spans="2:13" ht="23.4" customHeight="1" x14ac:dyDescent="0.3">
      <c r="D6" s="4"/>
      <c r="E6" s="4"/>
      <c r="F6" s="4"/>
      <c r="G6" s="4"/>
      <c r="H6" s="30"/>
      <c r="K6" s="30"/>
      <c r="L6" s="137"/>
    </row>
    <row r="7" spans="2:13" ht="18" customHeight="1" x14ac:dyDescent="0.3">
      <c r="C7" s="7" t="s">
        <v>673</v>
      </c>
      <c r="D7" s="7" t="s">
        <v>674</v>
      </c>
      <c r="E7" s="7" t="s">
        <v>675</v>
      </c>
      <c r="F7" s="7" t="s">
        <v>679</v>
      </c>
      <c r="G7" s="7" t="s">
        <v>680</v>
      </c>
      <c r="H7" s="7" t="s">
        <v>681</v>
      </c>
    </row>
    <row r="8" spans="2:13" ht="19.8" customHeight="1" x14ac:dyDescent="0.3">
      <c r="B8" s="208" t="s">
        <v>338</v>
      </c>
      <c r="C8" s="209"/>
      <c r="D8" s="209"/>
      <c r="E8" s="209"/>
      <c r="F8" s="209"/>
      <c r="G8" s="209"/>
      <c r="H8" s="209"/>
      <c r="J8" s="228" t="s">
        <v>685</v>
      </c>
    </row>
    <row r="9" spans="2:13" ht="19.8" customHeight="1" x14ac:dyDescent="0.3">
      <c r="B9" s="208" t="s">
        <v>339</v>
      </c>
      <c r="C9" s="212"/>
      <c r="D9" s="212"/>
      <c r="E9" s="212"/>
      <c r="F9" s="212"/>
      <c r="G9" s="212"/>
      <c r="H9" s="212"/>
      <c r="J9" s="228"/>
    </row>
    <row r="10" spans="2:13" ht="19.8" customHeight="1" x14ac:dyDescent="0.3">
      <c r="B10" s="208" t="s">
        <v>340</v>
      </c>
      <c r="C10" s="213"/>
      <c r="D10" s="213"/>
      <c r="E10" s="213"/>
      <c r="F10" s="213"/>
      <c r="G10" s="213"/>
      <c r="H10" s="213"/>
      <c r="J10" s="228"/>
    </row>
    <row r="11" spans="2:13" ht="19.8" customHeight="1" x14ac:dyDescent="0.3">
      <c r="B11" s="208" t="s">
        <v>341</v>
      </c>
      <c r="C11" s="214"/>
      <c r="D11" s="214"/>
      <c r="E11" s="214"/>
      <c r="F11" s="214"/>
      <c r="G11" s="214"/>
      <c r="H11" s="214"/>
      <c r="J11" s="228"/>
    </row>
    <row r="12" spans="2:13" ht="19.8" customHeight="1" x14ac:dyDescent="0.3">
      <c r="B12" s="208" t="s">
        <v>342</v>
      </c>
      <c r="C12" s="215"/>
      <c r="D12" s="215"/>
      <c r="E12" s="215"/>
      <c r="F12" s="215"/>
      <c r="G12" s="215"/>
      <c r="H12" s="215"/>
      <c r="J12" s="228"/>
    </row>
    <row r="13" spans="2:13" ht="19.8" customHeight="1" x14ac:dyDescent="0.3">
      <c r="B13" s="208" t="s">
        <v>981</v>
      </c>
      <c r="C13" s="215"/>
      <c r="D13" s="215"/>
      <c r="E13" s="215"/>
      <c r="F13" s="215"/>
      <c r="G13" s="215"/>
      <c r="H13" s="215"/>
      <c r="J13" s="228"/>
    </row>
    <row r="14" spans="2:13" ht="19.8" customHeight="1" x14ac:dyDescent="0.3">
      <c r="B14" s="208" t="s">
        <v>982</v>
      </c>
      <c r="C14" s="299">
        <f>C12*C13</f>
        <v>0</v>
      </c>
      <c r="D14" s="299">
        <f t="shared" ref="D14:H14" si="0">D12*D13</f>
        <v>0</v>
      </c>
      <c r="E14" s="299">
        <f t="shared" si="0"/>
        <v>0</v>
      </c>
      <c r="F14" s="299">
        <f t="shared" si="0"/>
        <v>0</v>
      </c>
      <c r="G14" s="299">
        <f t="shared" si="0"/>
        <v>0</v>
      </c>
      <c r="H14" s="299">
        <f t="shared" si="0"/>
        <v>0</v>
      </c>
      <c r="J14" s="228" t="s">
        <v>688</v>
      </c>
      <c r="K14" s="210"/>
    </row>
    <row r="15" spans="2:13" ht="41.4" customHeight="1" x14ac:dyDescent="0.3">
      <c r="B15" s="208" t="s">
        <v>983</v>
      </c>
      <c r="C15" s="304">
        <f>SUM(C14:H14)</f>
        <v>0</v>
      </c>
      <c r="D15" s="305"/>
      <c r="E15" s="305"/>
      <c r="F15" s="305"/>
      <c r="G15" s="305"/>
      <c r="H15" s="305"/>
      <c r="J15" s="228"/>
    </row>
    <row r="16" spans="2:13" ht="19.8" customHeight="1" x14ac:dyDescent="0.3">
      <c r="B16" s="140"/>
    </row>
    <row r="17" spans="2:10" ht="19.8" customHeight="1" x14ac:dyDescent="0.3">
      <c r="B17" s="208" t="s">
        <v>344</v>
      </c>
      <c r="C17" s="215"/>
      <c r="D17" s="215"/>
      <c r="E17" s="215"/>
      <c r="F17" s="215"/>
      <c r="G17" s="215"/>
      <c r="H17" s="215"/>
      <c r="J17" s="228" t="s">
        <v>687</v>
      </c>
    </row>
    <row r="18" spans="2:10" ht="19.8" customHeight="1" x14ac:dyDescent="0.3">
      <c r="B18" s="208" t="s">
        <v>343</v>
      </c>
      <c r="C18" s="211"/>
      <c r="D18" s="211"/>
      <c r="E18" s="211"/>
      <c r="F18" s="211"/>
      <c r="G18" s="211"/>
      <c r="H18" s="211"/>
      <c r="J18" s="228"/>
    </row>
    <row r="19" spans="2:10" ht="19.8" customHeight="1" x14ac:dyDescent="0.3">
      <c r="B19" s="208" t="s">
        <v>682</v>
      </c>
      <c r="C19" s="215"/>
      <c r="D19" s="215"/>
      <c r="E19" s="215"/>
      <c r="F19" s="215"/>
      <c r="G19" s="215"/>
      <c r="H19" s="215"/>
      <c r="J19" s="228"/>
    </row>
    <row r="20" spans="2:10" ht="31.2" customHeight="1" x14ac:dyDescent="0.3">
      <c r="B20" s="86" t="s">
        <v>672</v>
      </c>
      <c r="C20" s="304">
        <f>SUM(C19:H19)</f>
        <v>0</v>
      </c>
      <c r="D20" s="305"/>
      <c r="E20" s="305"/>
      <c r="F20" s="305"/>
      <c r="G20" s="305"/>
      <c r="H20" s="305"/>
      <c r="J20" s="228"/>
    </row>
    <row r="21" spans="2:10" ht="31.2" customHeight="1" x14ac:dyDescent="0.3">
      <c r="B21" s="86" t="s">
        <v>984</v>
      </c>
      <c r="C21" s="216"/>
      <c r="D21" s="216"/>
      <c r="E21" s="216"/>
      <c r="F21" s="216"/>
      <c r="G21" s="216"/>
      <c r="H21" s="216"/>
    </row>
    <row r="22" spans="2:10" ht="31.2" customHeight="1" x14ac:dyDescent="0.3">
      <c r="B22" s="86" t="s">
        <v>683</v>
      </c>
      <c r="C22" s="216"/>
      <c r="D22" s="216"/>
      <c r="E22" s="216"/>
      <c r="F22" s="216"/>
      <c r="G22" s="216"/>
      <c r="H22" s="216"/>
    </row>
    <row r="23" spans="2:10" ht="31.2" customHeight="1" x14ac:dyDescent="0.3">
      <c r="B23" s="86" t="s">
        <v>684</v>
      </c>
      <c r="C23" s="304">
        <f>SUM(C22:H22)</f>
        <v>0</v>
      </c>
      <c r="D23" s="305"/>
      <c r="E23" s="305"/>
      <c r="F23" s="305"/>
      <c r="G23" s="305"/>
      <c r="H23" s="305"/>
    </row>
    <row r="25" spans="2:10" ht="14.4" x14ac:dyDescent="0.3">
      <c r="B25" s="141" t="s">
        <v>22</v>
      </c>
      <c r="C25" s="142"/>
      <c r="D25" s="142"/>
      <c r="E25" s="142"/>
      <c r="F25" s="142"/>
      <c r="G25" s="142"/>
      <c r="H25" s="142"/>
    </row>
  </sheetData>
  <mergeCells count="6">
    <mergeCell ref="J8:J13"/>
    <mergeCell ref="C15:H15"/>
    <mergeCell ref="C20:H20"/>
    <mergeCell ref="C23:H23"/>
    <mergeCell ref="J17:J20"/>
    <mergeCell ref="J14:J15"/>
  </mergeCells>
  <phoneticPr fontId="2" type="noConversion"/>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79B31CB5-6FC0-4703-A18B-660FA659EC1C}">
          <x14:formula1>
            <xm:f>menus!$A$3:$A$4</xm:f>
          </x14:formula1>
          <xm:sqref>C5</xm:sqref>
        </x14:dataValidation>
        <x14:dataValidation type="list" allowBlank="1" showInputMessage="1" showErrorMessage="1" xr:uid="{E8AEEB1B-C115-4879-8FCE-4A4F8C16A6D1}">
          <x14:formula1>
            <xm:f>menus!$BC$3:$BC$5</xm:f>
          </x14:formula1>
          <xm:sqref>C8:H8</xm:sqref>
        </x14:dataValidation>
        <x14:dataValidation type="list" allowBlank="1" showInputMessage="1" showErrorMessage="1" xr:uid="{F30162F7-CE93-4478-BA60-36D699B02BB4}">
          <x14:formula1>
            <xm:f>menus!$BD$3:$BD$4</xm:f>
          </x14:formula1>
          <xm:sqref>C18:H18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D505A-41A6-41BD-82F8-AC0A12611B1A}">
  <dimension ref="B1:F385"/>
  <sheetViews>
    <sheetView zoomScale="80" zoomScaleNormal="80" workbookViewId="0">
      <selection activeCell="F9" sqref="F9"/>
    </sheetView>
  </sheetViews>
  <sheetFormatPr defaultColWidth="8.88671875" defaultRowHeight="14.4" x14ac:dyDescent="0.3"/>
  <cols>
    <col min="1" max="1" width="2.6640625" style="2" customWidth="1"/>
    <col min="2" max="2" width="71.5546875" style="4" customWidth="1"/>
    <col min="3" max="3" width="40.109375" style="140" customWidth="1"/>
    <col min="4" max="4" width="2.44140625" style="2" customWidth="1"/>
    <col min="5" max="5" width="72" style="2" customWidth="1"/>
    <col min="6" max="6" width="64.21875" style="2" customWidth="1"/>
    <col min="7" max="7" width="36.5546875" style="2" customWidth="1"/>
    <col min="8" max="16384" width="8.88671875" style="2"/>
  </cols>
  <sheetData>
    <row r="1" spans="2:6" ht="32.4" customHeight="1" x14ac:dyDescent="0.3">
      <c r="B1" s="27" t="s">
        <v>448</v>
      </c>
      <c r="C1" s="28"/>
      <c r="F1" s="7"/>
    </row>
    <row r="2" spans="2:6" ht="46.2" customHeight="1" x14ac:dyDescent="0.3">
      <c r="B2" s="228" t="s">
        <v>862</v>
      </c>
      <c r="C2" s="228"/>
      <c r="F2" s="7"/>
    </row>
    <row r="3" spans="2:6" x14ac:dyDescent="0.3">
      <c r="F3" s="7"/>
    </row>
    <row r="4" spans="2:6" ht="13.8" x14ac:dyDescent="0.3">
      <c r="B4" s="241" t="s">
        <v>254</v>
      </c>
      <c r="C4" s="241"/>
      <c r="F4" s="133"/>
    </row>
    <row r="6" spans="2:6" ht="30.6" customHeight="1" x14ac:dyDescent="0.3">
      <c r="B6" s="84" t="s">
        <v>255</v>
      </c>
      <c r="C6" s="6" t="s">
        <v>693</v>
      </c>
      <c r="D6" s="140"/>
      <c r="E6" s="140"/>
    </row>
    <row r="8" spans="2:6" ht="39.6" customHeight="1" x14ac:dyDescent="0.3">
      <c r="B8" s="84" t="s">
        <v>256</v>
      </c>
      <c r="C8" s="129"/>
      <c r="E8" s="30"/>
    </row>
    <row r="9" spans="2:6" x14ac:dyDescent="0.3">
      <c r="E9" s="30"/>
    </row>
    <row r="10" spans="2:6" ht="39.6" customHeight="1" x14ac:dyDescent="0.3">
      <c r="B10" s="84" t="s">
        <v>257</v>
      </c>
      <c r="C10" s="129"/>
      <c r="E10" s="30"/>
    </row>
    <row r="11" spans="2:6" x14ac:dyDescent="0.3">
      <c r="E11" s="30"/>
    </row>
    <row r="12" spans="2:6" x14ac:dyDescent="0.3">
      <c r="E12" s="30"/>
    </row>
    <row r="13" spans="2:6" ht="27.6" x14ac:dyDescent="0.3">
      <c r="B13" s="241" t="s">
        <v>258</v>
      </c>
      <c r="C13" s="241"/>
      <c r="E13" s="30" t="s">
        <v>867</v>
      </c>
    </row>
    <row r="14" spans="2:6" x14ac:dyDescent="0.3">
      <c r="E14" s="30"/>
    </row>
    <row r="15" spans="2:6" ht="29.4" customHeight="1" x14ac:dyDescent="0.3">
      <c r="B15" s="84" t="s">
        <v>729</v>
      </c>
      <c r="C15" s="6"/>
      <c r="E15" s="30"/>
    </row>
    <row r="16" spans="2:6" x14ac:dyDescent="0.3">
      <c r="E16" s="30"/>
    </row>
    <row r="17" spans="2:6" ht="44.4" customHeight="1" x14ac:dyDescent="0.3">
      <c r="B17" s="246" t="s">
        <v>724</v>
      </c>
      <c r="C17" s="246"/>
      <c r="E17" s="30"/>
    </row>
    <row r="18" spans="2:6" ht="15" thickBot="1" x14ac:dyDescent="0.35">
      <c r="E18" s="30"/>
    </row>
    <row r="19" spans="2:6" ht="69" x14ac:dyDescent="0.3">
      <c r="B19" s="248" t="s">
        <v>726</v>
      </c>
      <c r="C19" s="270"/>
      <c r="E19" s="264" t="s">
        <v>826</v>
      </c>
      <c r="F19" s="264"/>
    </row>
    <row r="20" spans="2:6" ht="27.6" x14ac:dyDescent="0.3">
      <c r="B20" s="155" t="s">
        <v>727</v>
      </c>
      <c r="C20" s="151"/>
      <c r="E20" s="30" t="s">
        <v>827</v>
      </c>
    </row>
    <row r="21" spans="2:6" x14ac:dyDescent="0.3">
      <c r="B21" s="155" t="s">
        <v>22</v>
      </c>
      <c r="C21" s="271"/>
      <c r="E21" s="30"/>
    </row>
    <row r="22" spans="2:6" x14ac:dyDescent="0.3">
      <c r="B22" s="249"/>
      <c r="C22" s="272"/>
      <c r="E22" s="30"/>
    </row>
    <row r="23" spans="2:6" x14ac:dyDescent="0.3">
      <c r="B23" s="249" t="s">
        <v>697</v>
      </c>
      <c r="C23" s="272"/>
      <c r="E23" s="30"/>
    </row>
    <row r="24" spans="2:6" x14ac:dyDescent="0.3">
      <c r="B24" s="155" t="s">
        <v>260</v>
      </c>
      <c r="C24" s="205"/>
      <c r="E24" s="30"/>
    </row>
    <row r="25" spans="2:6" x14ac:dyDescent="0.3">
      <c r="B25" s="155" t="s">
        <v>261</v>
      </c>
      <c r="C25" s="205"/>
      <c r="E25" s="30"/>
    </row>
    <row r="26" spans="2:6" x14ac:dyDescent="0.3">
      <c r="B26" s="249"/>
      <c r="C26" s="272"/>
      <c r="E26" s="30"/>
    </row>
    <row r="27" spans="2:6" x14ac:dyDescent="0.3">
      <c r="B27" s="249" t="s">
        <v>262</v>
      </c>
      <c r="C27" s="272"/>
      <c r="E27" s="30"/>
    </row>
    <row r="28" spans="2:6" x14ac:dyDescent="0.3">
      <c r="B28" s="155" t="s">
        <v>263</v>
      </c>
      <c r="C28" s="205"/>
      <c r="E28" s="30"/>
    </row>
    <row r="29" spans="2:6" x14ac:dyDescent="0.3">
      <c r="B29" s="155" t="s">
        <v>264</v>
      </c>
      <c r="C29" s="205"/>
      <c r="E29" s="30"/>
    </row>
    <row r="30" spans="2:6" ht="15" thickBot="1" x14ac:dyDescent="0.35">
      <c r="B30" s="156" t="s">
        <v>265</v>
      </c>
      <c r="C30" s="206"/>
      <c r="E30" s="30"/>
    </row>
    <row r="31" spans="2:6" ht="15" thickBot="1" x14ac:dyDescent="0.35">
      <c r="E31" s="30"/>
    </row>
    <row r="32" spans="2:6" ht="27.6" x14ac:dyDescent="0.3">
      <c r="B32" s="248" t="s">
        <v>728</v>
      </c>
      <c r="C32" s="270"/>
      <c r="E32" s="30" t="s">
        <v>838</v>
      </c>
    </row>
    <row r="33" spans="2:5" x14ac:dyDescent="0.3">
      <c r="B33" s="155" t="s">
        <v>727</v>
      </c>
      <c r="C33" s="151"/>
      <c r="E33" s="30"/>
    </row>
    <row r="34" spans="2:5" x14ac:dyDescent="0.3">
      <c r="B34" s="155" t="s">
        <v>22</v>
      </c>
      <c r="C34" s="271"/>
      <c r="E34" s="30"/>
    </row>
    <row r="35" spans="2:5" x14ac:dyDescent="0.3">
      <c r="B35" s="249"/>
      <c r="C35" s="272"/>
      <c r="E35" s="30"/>
    </row>
    <row r="36" spans="2:5" x14ac:dyDescent="0.3">
      <c r="B36" s="249" t="s">
        <v>697</v>
      </c>
      <c r="C36" s="272"/>
      <c r="E36" s="30"/>
    </row>
    <row r="37" spans="2:5" x14ac:dyDescent="0.3">
      <c r="B37" s="155" t="s">
        <v>260</v>
      </c>
      <c r="C37" s="205"/>
      <c r="E37" s="30"/>
    </row>
    <row r="38" spans="2:5" x14ac:dyDescent="0.3">
      <c r="B38" s="155" t="s">
        <v>261</v>
      </c>
      <c r="C38" s="205"/>
      <c r="E38" s="30"/>
    </row>
    <row r="39" spans="2:5" x14ac:dyDescent="0.3">
      <c r="B39" s="249"/>
      <c r="C39" s="272"/>
      <c r="E39" s="30"/>
    </row>
    <row r="40" spans="2:5" x14ac:dyDescent="0.3">
      <c r="B40" s="249" t="s">
        <v>262</v>
      </c>
      <c r="C40" s="272"/>
      <c r="E40" s="30"/>
    </row>
    <row r="41" spans="2:5" x14ac:dyDescent="0.3">
      <c r="B41" s="155" t="s">
        <v>263</v>
      </c>
      <c r="C41" s="205"/>
      <c r="E41" s="30"/>
    </row>
    <row r="42" spans="2:5" x14ac:dyDescent="0.3">
      <c r="B42" s="155" t="s">
        <v>264</v>
      </c>
      <c r="C42" s="205"/>
      <c r="E42" s="30"/>
    </row>
    <row r="43" spans="2:5" ht="15" thickBot="1" x14ac:dyDescent="0.35">
      <c r="B43" s="156" t="s">
        <v>265</v>
      </c>
      <c r="C43" s="206"/>
      <c r="E43" s="30"/>
    </row>
    <row r="44" spans="2:5" x14ac:dyDescent="0.3">
      <c r="E44" s="30"/>
    </row>
    <row r="45" spans="2:5" x14ac:dyDescent="0.3">
      <c r="E45" s="30"/>
    </row>
    <row r="46" spans="2:5" ht="13.8" x14ac:dyDescent="0.3">
      <c r="B46" s="246" t="s">
        <v>725</v>
      </c>
      <c r="C46" s="246"/>
      <c r="E46" s="30"/>
    </row>
    <row r="47" spans="2:5" ht="15" thickBot="1" x14ac:dyDescent="0.35">
      <c r="E47" s="30"/>
    </row>
    <row r="48" spans="2:5" ht="69" x14ac:dyDescent="0.3">
      <c r="B48" s="248" t="s">
        <v>726</v>
      </c>
      <c r="C48" s="270"/>
      <c r="E48" s="264" t="s">
        <v>826</v>
      </c>
    </row>
    <row r="49" spans="2:5" ht="27.6" x14ac:dyDescent="0.3">
      <c r="B49" s="155" t="s">
        <v>727</v>
      </c>
      <c r="C49" s="151"/>
      <c r="E49" s="30" t="s">
        <v>827</v>
      </c>
    </row>
    <row r="50" spans="2:5" x14ac:dyDescent="0.3">
      <c r="B50" s="155" t="s">
        <v>22</v>
      </c>
      <c r="C50" s="271"/>
      <c r="E50" s="30"/>
    </row>
    <row r="51" spans="2:5" x14ac:dyDescent="0.3">
      <c r="B51" s="249"/>
      <c r="C51" s="272"/>
      <c r="E51" s="30"/>
    </row>
    <row r="52" spans="2:5" x14ac:dyDescent="0.3">
      <c r="B52" s="249" t="s">
        <v>259</v>
      </c>
      <c r="C52" s="272"/>
      <c r="E52" s="30"/>
    </row>
    <row r="53" spans="2:5" x14ac:dyDescent="0.3">
      <c r="B53" s="155" t="s">
        <v>260</v>
      </c>
      <c r="C53" s="151"/>
      <c r="E53" s="30"/>
    </row>
    <row r="54" spans="2:5" x14ac:dyDescent="0.3">
      <c r="B54" s="155" t="s">
        <v>261</v>
      </c>
      <c r="C54" s="151"/>
      <c r="E54" s="30"/>
    </row>
    <row r="55" spans="2:5" x14ac:dyDescent="0.3">
      <c r="B55" s="249"/>
      <c r="C55" s="272"/>
      <c r="E55" s="30"/>
    </row>
    <row r="56" spans="2:5" x14ac:dyDescent="0.3">
      <c r="B56" s="155" t="s">
        <v>266</v>
      </c>
      <c r="C56" s="151"/>
      <c r="E56" s="30"/>
    </row>
    <row r="57" spans="2:5" x14ac:dyDescent="0.3">
      <c r="B57" s="155" t="s">
        <v>261</v>
      </c>
      <c r="C57" s="151"/>
      <c r="E57" s="30"/>
    </row>
    <row r="58" spans="2:5" x14ac:dyDescent="0.3">
      <c r="B58" s="249"/>
      <c r="C58" s="272"/>
      <c r="E58" s="30"/>
    </row>
    <row r="59" spans="2:5" x14ac:dyDescent="0.3">
      <c r="B59" s="155" t="s">
        <v>264</v>
      </c>
      <c r="C59" s="151"/>
      <c r="E59" s="30"/>
    </row>
    <row r="60" spans="2:5" x14ac:dyDescent="0.3">
      <c r="B60" s="155" t="s">
        <v>261</v>
      </c>
      <c r="C60" s="151"/>
      <c r="E60" s="30"/>
    </row>
    <row r="61" spans="2:5" x14ac:dyDescent="0.3">
      <c r="B61" s="249"/>
      <c r="C61" s="272"/>
      <c r="E61" s="30"/>
    </row>
    <row r="62" spans="2:5" x14ac:dyDescent="0.3">
      <c r="B62" s="249" t="s">
        <v>262</v>
      </c>
      <c r="C62" s="272"/>
      <c r="E62" s="30"/>
    </row>
    <row r="63" spans="2:5" x14ac:dyDescent="0.3">
      <c r="B63" s="155" t="s">
        <v>263</v>
      </c>
      <c r="C63" s="151"/>
      <c r="E63" s="30"/>
    </row>
    <row r="64" spans="2:5" x14ac:dyDescent="0.3">
      <c r="B64" s="155" t="s">
        <v>265</v>
      </c>
      <c r="C64" s="151"/>
      <c r="E64" s="30"/>
    </row>
    <row r="65" spans="2:5" x14ac:dyDescent="0.3">
      <c r="B65" s="155" t="s">
        <v>267</v>
      </c>
      <c r="C65" s="151"/>
      <c r="E65" s="30"/>
    </row>
    <row r="66" spans="2:5" ht="15" thickBot="1" x14ac:dyDescent="0.35">
      <c r="B66" s="156" t="s">
        <v>268</v>
      </c>
      <c r="C66" s="152"/>
      <c r="E66" s="30"/>
    </row>
    <row r="67" spans="2:5" ht="15" thickBot="1" x14ac:dyDescent="0.35">
      <c r="E67" s="30"/>
    </row>
    <row r="68" spans="2:5" ht="27.6" x14ac:dyDescent="0.3">
      <c r="B68" s="248" t="s">
        <v>728</v>
      </c>
      <c r="C68" s="270"/>
      <c r="E68" s="30" t="s">
        <v>838</v>
      </c>
    </row>
    <row r="69" spans="2:5" x14ac:dyDescent="0.3">
      <c r="B69" s="155" t="s">
        <v>727</v>
      </c>
      <c r="C69" s="151"/>
      <c r="E69" s="30"/>
    </row>
    <row r="70" spans="2:5" x14ac:dyDescent="0.3">
      <c r="B70" s="155" t="s">
        <v>22</v>
      </c>
      <c r="C70" s="271"/>
      <c r="E70" s="30"/>
    </row>
    <row r="71" spans="2:5" x14ac:dyDescent="0.3">
      <c r="B71" s="249"/>
      <c r="C71" s="272"/>
      <c r="E71" s="30"/>
    </row>
    <row r="72" spans="2:5" x14ac:dyDescent="0.3">
      <c r="B72" s="249" t="s">
        <v>259</v>
      </c>
      <c r="C72" s="272"/>
      <c r="E72" s="30"/>
    </row>
    <row r="73" spans="2:5" x14ac:dyDescent="0.3">
      <c r="B73" s="155" t="s">
        <v>260</v>
      </c>
      <c r="C73" s="151"/>
      <c r="E73" s="30"/>
    </row>
    <row r="74" spans="2:5" x14ac:dyDescent="0.3">
      <c r="B74" s="155" t="s">
        <v>261</v>
      </c>
      <c r="C74" s="151"/>
      <c r="E74" s="30"/>
    </row>
    <row r="75" spans="2:5" x14ac:dyDescent="0.3">
      <c r="B75" s="249"/>
      <c r="C75" s="272"/>
      <c r="E75" s="30"/>
    </row>
    <row r="76" spans="2:5" x14ac:dyDescent="0.3">
      <c r="B76" s="155" t="s">
        <v>266</v>
      </c>
      <c r="C76" s="151"/>
      <c r="E76" s="30"/>
    </row>
    <row r="77" spans="2:5" x14ac:dyDescent="0.3">
      <c r="B77" s="155" t="s">
        <v>261</v>
      </c>
      <c r="C77" s="151"/>
      <c r="E77" s="30"/>
    </row>
    <row r="78" spans="2:5" x14ac:dyDescent="0.3">
      <c r="B78" s="249"/>
      <c r="C78" s="272"/>
      <c r="E78" s="30"/>
    </row>
    <row r="79" spans="2:5" x14ac:dyDescent="0.3">
      <c r="B79" s="155" t="s">
        <v>264</v>
      </c>
      <c r="C79" s="151"/>
      <c r="E79" s="30"/>
    </row>
    <row r="80" spans="2:5" x14ac:dyDescent="0.3">
      <c r="B80" s="155" t="s">
        <v>261</v>
      </c>
      <c r="C80" s="151"/>
      <c r="E80" s="30"/>
    </row>
    <row r="81" spans="2:5" x14ac:dyDescent="0.3">
      <c r="B81" s="249"/>
      <c r="C81" s="272"/>
      <c r="E81" s="30"/>
    </row>
    <row r="82" spans="2:5" x14ac:dyDescent="0.3">
      <c r="B82" s="249" t="s">
        <v>262</v>
      </c>
      <c r="C82" s="272"/>
      <c r="E82" s="30"/>
    </row>
    <row r="83" spans="2:5" x14ac:dyDescent="0.3">
      <c r="B83" s="155" t="s">
        <v>263</v>
      </c>
      <c r="C83" s="151"/>
      <c r="E83" s="30"/>
    </row>
    <row r="84" spans="2:5" x14ac:dyDescent="0.3">
      <c r="B84" s="155" t="s">
        <v>265</v>
      </c>
      <c r="C84" s="151"/>
      <c r="E84" s="30"/>
    </row>
    <row r="85" spans="2:5" x14ac:dyDescent="0.3">
      <c r="B85" s="155" t="s">
        <v>267</v>
      </c>
      <c r="C85" s="151"/>
      <c r="E85" s="30"/>
    </row>
    <row r="86" spans="2:5" ht="15" thickBot="1" x14ac:dyDescent="0.35">
      <c r="B86" s="156" t="s">
        <v>268</v>
      </c>
      <c r="C86" s="152"/>
      <c r="E86" s="30"/>
    </row>
    <row r="87" spans="2:5" x14ac:dyDescent="0.3">
      <c r="E87" s="30"/>
    </row>
    <row r="88" spans="2:5" x14ac:dyDescent="0.3">
      <c r="E88" s="30"/>
    </row>
    <row r="89" spans="2:5" ht="13.8" x14ac:dyDescent="0.3">
      <c r="B89" s="246" t="s">
        <v>730</v>
      </c>
      <c r="C89" s="246"/>
      <c r="E89" s="30"/>
    </row>
    <row r="90" spans="2:5" ht="15" thickBot="1" x14ac:dyDescent="0.35">
      <c r="E90" s="30"/>
    </row>
    <row r="91" spans="2:5" ht="69" x14ac:dyDescent="0.3">
      <c r="B91" s="248" t="s">
        <v>726</v>
      </c>
      <c r="C91" s="270"/>
      <c r="E91" s="264" t="s">
        <v>826</v>
      </c>
    </row>
    <row r="92" spans="2:5" ht="27.6" x14ac:dyDescent="0.3">
      <c r="B92" s="155" t="s">
        <v>727</v>
      </c>
      <c r="C92" s="151"/>
      <c r="E92" s="30" t="s">
        <v>827</v>
      </c>
    </row>
    <row r="93" spans="2:5" x14ac:dyDescent="0.3">
      <c r="B93" s="155" t="s">
        <v>22</v>
      </c>
      <c r="C93" s="271"/>
      <c r="E93" s="30"/>
    </row>
    <row r="94" spans="2:5" x14ac:dyDescent="0.3">
      <c r="B94" s="249"/>
      <c r="C94" s="272"/>
      <c r="E94" s="30"/>
    </row>
    <row r="95" spans="2:5" x14ac:dyDescent="0.3">
      <c r="B95" s="249" t="s">
        <v>259</v>
      </c>
      <c r="C95" s="272"/>
      <c r="E95" s="30"/>
    </row>
    <row r="96" spans="2:5" x14ac:dyDescent="0.3">
      <c r="B96" s="155" t="s">
        <v>260</v>
      </c>
      <c r="C96" s="151"/>
      <c r="E96" s="30"/>
    </row>
    <row r="97" spans="2:5" x14ac:dyDescent="0.3">
      <c r="B97" s="155" t="s">
        <v>269</v>
      </c>
      <c r="C97" s="151"/>
      <c r="E97" s="30"/>
    </row>
    <row r="98" spans="2:5" x14ac:dyDescent="0.3">
      <c r="B98" s="249"/>
      <c r="C98" s="272"/>
      <c r="E98" s="30"/>
    </row>
    <row r="99" spans="2:5" x14ac:dyDescent="0.3">
      <c r="B99" s="249" t="s">
        <v>262</v>
      </c>
      <c r="C99" s="272"/>
      <c r="E99" s="30"/>
    </row>
    <row r="100" spans="2:5" x14ac:dyDescent="0.3">
      <c r="B100" s="155" t="s">
        <v>263</v>
      </c>
      <c r="C100" s="151"/>
      <c r="E100" s="30"/>
    </row>
    <row r="101" spans="2:5" ht="28.8" customHeight="1" x14ac:dyDescent="0.3">
      <c r="B101" s="155" t="s">
        <v>270</v>
      </c>
      <c r="C101" s="151"/>
      <c r="E101" s="30"/>
    </row>
    <row r="102" spans="2:5" x14ac:dyDescent="0.3">
      <c r="B102" s="155" t="s">
        <v>264</v>
      </c>
      <c r="C102" s="151"/>
      <c r="E102" s="30"/>
    </row>
    <row r="103" spans="2:5" ht="26.4" customHeight="1" x14ac:dyDescent="0.3">
      <c r="B103" s="155" t="s">
        <v>271</v>
      </c>
      <c r="C103" s="151"/>
      <c r="E103" s="30"/>
    </row>
    <row r="104" spans="2:5" ht="15" thickBot="1" x14ac:dyDescent="0.35">
      <c r="B104" s="156" t="s">
        <v>265</v>
      </c>
      <c r="C104" s="152"/>
      <c r="E104" s="30"/>
    </row>
    <row r="105" spans="2:5" ht="15" thickBot="1" x14ac:dyDescent="0.35">
      <c r="E105" s="30"/>
    </row>
    <row r="106" spans="2:5" ht="27.6" x14ac:dyDescent="0.3">
      <c r="B106" s="248" t="s">
        <v>728</v>
      </c>
      <c r="C106" s="270"/>
      <c r="E106" s="30" t="s">
        <v>838</v>
      </c>
    </row>
    <row r="107" spans="2:5" x14ac:dyDescent="0.3">
      <c r="B107" s="155" t="s">
        <v>727</v>
      </c>
      <c r="C107" s="151"/>
      <c r="E107" s="30"/>
    </row>
    <row r="108" spans="2:5" x14ac:dyDescent="0.3">
      <c r="B108" s="155" t="s">
        <v>22</v>
      </c>
      <c r="C108" s="271"/>
      <c r="E108" s="30"/>
    </row>
    <row r="109" spans="2:5" x14ac:dyDescent="0.3">
      <c r="B109" s="249"/>
      <c r="C109" s="272"/>
      <c r="E109" s="30"/>
    </row>
    <row r="110" spans="2:5" x14ac:dyDescent="0.3">
      <c r="B110" s="249" t="s">
        <v>259</v>
      </c>
      <c r="C110" s="272"/>
      <c r="E110" s="30"/>
    </row>
    <row r="111" spans="2:5" x14ac:dyDescent="0.3">
      <c r="B111" s="155" t="s">
        <v>260</v>
      </c>
      <c r="C111" s="151"/>
      <c r="E111" s="30"/>
    </row>
    <row r="112" spans="2:5" x14ac:dyDescent="0.3">
      <c r="B112" s="155" t="s">
        <v>269</v>
      </c>
      <c r="C112" s="151"/>
      <c r="E112" s="30"/>
    </row>
    <row r="113" spans="2:5" x14ac:dyDescent="0.3">
      <c r="B113" s="249"/>
      <c r="C113" s="272"/>
      <c r="E113" s="30"/>
    </row>
    <row r="114" spans="2:5" x14ac:dyDescent="0.3">
      <c r="B114" s="249" t="s">
        <v>262</v>
      </c>
      <c r="C114" s="272"/>
      <c r="E114" s="30"/>
    </row>
    <row r="115" spans="2:5" x14ac:dyDescent="0.3">
      <c r="B115" s="155" t="s">
        <v>263</v>
      </c>
      <c r="C115" s="151"/>
      <c r="E115" s="30"/>
    </row>
    <row r="116" spans="2:5" ht="27.6" x14ac:dyDescent="0.3">
      <c r="B116" s="155" t="s">
        <v>270</v>
      </c>
      <c r="C116" s="151"/>
      <c r="E116" s="30"/>
    </row>
    <row r="117" spans="2:5" x14ac:dyDescent="0.3">
      <c r="B117" s="155" t="s">
        <v>264</v>
      </c>
      <c r="C117" s="151"/>
      <c r="E117" s="30"/>
    </row>
    <row r="118" spans="2:5" ht="27.6" x14ac:dyDescent="0.3">
      <c r="B118" s="155" t="s">
        <v>271</v>
      </c>
      <c r="C118" s="151"/>
      <c r="E118" s="30"/>
    </row>
    <row r="119" spans="2:5" ht="15" thickBot="1" x14ac:dyDescent="0.35">
      <c r="B119" s="156" t="s">
        <v>265</v>
      </c>
      <c r="C119" s="152"/>
      <c r="E119" s="30"/>
    </row>
    <row r="120" spans="2:5" x14ac:dyDescent="0.3">
      <c r="E120" s="30"/>
    </row>
    <row r="121" spans="2:5" x14ac:dyDescent="0.3">
      <c r="E121" s="30"/>
    </row>
    <row r="122" spans="2:5" ht="13.8" x14ac:dyDescent="0.3">
      <c r="B122" s="246" t="s">
        <v>731</v>
      </c>
      <c r="C122" s="246"/>
      <c r="E122" s="30"/>
    </row>
    <row r="123" spans="2:5" ht="15" thickBot="1" x14ac:dyDescent="0.35">
      <c r="E123" s="30"/>
    </row>
    <row r="124" spans="2:5" ht="69" x14ac:dyDescent="0.3">
      <c r="B124" s="248" t="s">
        <v>726</v>
      </c>
      <c r="C124" s="270"/>
      <c r="E124" s="264" t="s">
        <v>826</v>
      </c>
    </row>
    <row r="125" spans="2:5" ht="27.6" x14ac:dyDescent="0.3">
      <c r="B125" s="155" t="s">
        <v>727</v>
      </c>
      <c r="C125" s="151"/>
      <c r="E125" s="30" t="s">
        <v>827</v>
      </c>
    </row>
    <row r="126" spans="2:5" x14ac:dyDescent="0.3">
      <c r="B126" s="155" t="s">
        <v>22</v>
      </c>
      <c r="C126" s="271"/>
      <c r="E126" s="30"/>
    </row>
    <row r="127" spans="2:5" x14ac:dyDescent="0.3">
      <c r="B127" s="249"/>
      <c r="C127" s="272"/>
      <c r="E127" s="30"/>
    </row>
    <row r="128" spans="2:5" x14ac:dyDescent="0.3">
      <c r="B128" s="249" t="s">
        <v>259</v>
      </c>
      <c r="C128" s="272"/>
      <c r="E128" s="30"/>
    </row>
    <row r="129" spans="2:5" x14ac:dyDescent="0.3">
      <c r="B129" s="155" t="s">
        <v>272</v>
      </c>
      <c r="C129" s="151"/>
      <c r="E129" s="30"/>
    </row>
    <row r="130" spans="2:5" ht="13.8" x14ac:dyDescent="0.3">
      <c r="B130" s="155" t="s">
        <v>273</v>
      </c>
      <c r="C130" s="306">
        <v>750</v>
      </c>
      <c r="E130" s="30"/>
    </row>
    <row r="131" spans="2:5" x14ac:dyDescent="0.3">
      <c r="B131" s="249"/>
      <c r="C131" s="272"/>
      <c r="E131" s="30"/>
    </row>
    <row r="132" spans="2:5" x14ac:dyDescent="0.3">
      <c r="B132" s="249" t="s">
        <v>262</v>
      </c>
      <c r="C132" s="272"/>
      <c r="E132" s="30"/>
    </row>
    <row r="133" spans="2:5" ht="15" thickBot="1" x14ac:dyDescent="0.35">
      <c r="B133" s="156" t="s">
        <v>263</v>
      </c>
      <c r="C133" s="152"/>
      <c r="E133" s="30"/>
    </row>
    <row r="134" spans="2:5" ht="15" thickBot="1" x14ac:dyDescent="0.35">
      <c r="E134" s="30"/>
    </row>
    <row r="135" spans="2:5" ht="27.6" x14ac:dyDescent="0.3">
      <c r="B135" s="248" t="s">
        <v>728</v>
      </c>
      <c r="C135" s="270"/>
      <c r="E135" s="30" t="s">
        <v>838</v>
      </c>
    </row>
    <row r="136" spans="2:5" x14ac:dyDescent="0.3">
      <c r="B136" s="155" t="s">
        <v>727</v>
      </c>
      <c r="C136" s="151"/>
      <c r="E136" s="30"/>
    </row>
    <row r="137" spans="2:5" x14ac:dyDescent="0.3">
      <c r="B137" s="155" t="s">
        <v>22</v>
      </c>
      <c r="C137" s="271"/>
      <c r="E137" s="30"/>
    </row>
    <row r="138" spans="2:5" x14ac:dyDescent="0.3">
      <c r="B138" s="249"/>
      <c r="C138" s="272"/>
      <c r="E138" s="30"/>
    </row>
    <row r="139" spans="2:5" x14ac:dyDescent="0.3">
      <c r="B139" s="249" t="s">
        <v>259</v>
      </c>
      <c r="C139" s="272"/>
      <c r="E139" s="30"/>
    </row>
    <row r="140" spans="2:5" x14ac:dyDescent="0.3">
      <c r="B140" s="155" t="s">
        <v>272</v>
      </c>
      <c r="C140" s="151"/>
      <c r="E140" s="30"/>
    </row>
    <row r="141" spans="2:5" ht="13.8" x14ac:dyDescent="0.3">
      <c r="B141" s="155" t="s">
        <v>273</v>
      </c>
      <c r="C141" s="306">
        <v>750</v>
      </c>
      <c r="E141" s="30"/>
    </row>
    <row r="142" spans="2:5" x14ac:dyDescent="0.3">
      <c r="B142" s="249"/>
      <c r="C142" s="272"/>
      <c r="E142" s="30"/>
    </row>
    <row r="143" spans="2:5" x14ac:dyDescent="0.3">
      <c r="B143" s="249" t="s">
        <v>262</v>
      </c>
      <c r="C143" s="272"/>
      <c r="E143" s="30"/>
    </row>
    <row r="144" spans="2:5" ht="15" thickBot="1" x14ac:dyDescent="0.35">
      <c r="B144" s="156" t="s">
        <v>263</v>
      </c>
      <c r="C144" s="152"/>
      <c r="E144" s="30"/>
    </row>
    <row r="145" spans="2:5" x14ac:dyDescent="0.3">
      <c r="E145" s="30"/>
    </row>
    <row r="146" spans="2:5" x14ac:dyDescent="0.3">
      <c r="E146" s="30"/>
    </row>
    <row r="147" spans="2:5" ht="13.8" x14ac:dyDescent="0.3">
      <c r="B147" s="241" t="s">
        <v>274</v>
      </c>
      <c r="C147" s="241"/>
      <c r="E147" s="30" t="s">
        <v>828</v>
      </c>
    </row>
    <row r="148" spans="2:5" x14ac:dyDescent="0.3">
      <c r="E148" s="30"/>
    </row>
    <row r="149" spans="2:5" ht="13.8" x14ac:dyDescent="0.3">
      <c r="B149" s="84" t="s">
        <v>737</v>
      </c>
      <c r="C149" s="307">
        <f>'Submission Info'!C9</f>
        <v>0</v>
      </c>
      <c r="E149" s="30"/>
    </row>
    <row r="150" spans="2:5" ht="28.2" customHeight="1" x14ac:dyDescent="0.3">
      <c r="B150" s="84" t="s">
        <v>733</v>
      </c>
      <c r="C150" s="132"/>
      <c r="E150" s="30"/>
    </row>
    <row r="151" spans="2:5" ht="28.2" customHeight="1" x14ac:dyDescent="0.3">
      <c r="B151" s="84" t="s">
        <v>756</v>
      </c>
      <c r="C151" s="132"/>
      <c r="E151" s="30"/>
    </row>
    <row r="152" spans="2:5" x14ac:dyDescent="0.3">
      <c r="E152" s="30"/>
    </row>
    <row r="153" spans="2:5" x14ac:dyDescent="0.3">
      <c r="E153" s="30"/>
    </row>
    <row r="154" spans="2:5" ht="86.4" customHeight="1" x14ac:dyDescent="0.3">
      <c r="B154" s="246" t="s">
        <v>767</v>
      </c>
      <c r="C154" s="246"/>
      <c r="E154" s="30" t="s">
        <v>839</v>
      </c>
    </row>
    <row r="155" spans="2:5" x14ac:dyDescent="0.3">
      <c r="E155" s="30"/>
    </row>
    <row r="156" spans="2:5" x14ac:dyDescent="0.3">
      <c r="B156" s="247" t="s">
        <v>259</v>
      </c>
      <c r="C156" s="273"/>
      <c r="E156" s="30"/>
    </row>
    <row r="157" spans="2:5" x14ac:dyDescent="0.3">
      <c r="B157" s="84" t="s">
        <v>275</v>
      </c>
      <c r="C157" s="132"/>
      <c r="E157" s="30"/>
    </row>
    <row r="158" spans="2:5" x14ac:dyDescent="0.3">
      <c r="B158" s="84" t="s">
        <v>276</v>
      </c>
      <c r="C158" s="132"/>
      <c r="E158" s="30"/>
    </row>
    <row r="159" spans="2:5" x14ac:dyDescent="0.3">
      <c r="B159" s="247"/>
      <c r="C159" s="273"/>
      <c r="E159" s="30"/>
    </row>
    <row r="160" spans="2:5" x14ac:dyDescent="0.3">
      <c r="B160" s="247" t="s">
        <v>262</v>
      </c>
      <c r="C160" s="273"/>
      <c r="E160" s="30"/>
    </row>
    <row r="161" spans="2:5" ht="27.6" x14ac:dyDescent="0.3">
      <c r="B161" s="84" t="s">
        <v>277</v>
      </c>
      <c r="C161" s="132"/>
      <c r="E161" s="30"/>
    </row>
    <row r="162" spans="2:5" x14ac:dyDescent="0.3">
      <c r="B162" s="247"/>
      <c r="C162" s="273"/>
      <c r="E162" s="30"/>
    </row>
    <row r="163" spans="2:5" x14ac:dyDescent="0.3">
      <c r="B163" s="84" t="s">
        <v>22</v>
      </c>
      <c r="C163" s="274"/>
      <c r="E163" s="30"/>
    </row>
    <row r="164" spans="2:5" x14ac:dyDescent="0.3">
      <c r="E164" s="30"/>
    </row>
    <row r="165" spans="2:5" ht="27.6" x14ac:dyDescent="0.3">
      <c r="B165" s="250" t="s">
        <v>395</v>
      </c>
      <c r="C165" s="275"/>
      <c r="E165" s="30" t="s">
        <v>840</v>
      </c>
    </row>
    <row r="166" spans="2:5" x14ac:dyDescent="0.3">
      <c r="B166" s="247"/>
      <c r="C166" s="273"/>
      <c r="E166" s="30"/>
    </row>
    <row r="167" spans="2:5" x14ac:dyDescent="0.3">
      <c r="B167" s="247" t="s">
        <v>259</v>
      </c>
      <c r="C167" s="273"/>
      <c r="E167" s="30"/>
    </row>
    <row r="168" spans="2:5" x14ac:dyDescent="0.3">
      <c r="B168" s="84" t="s">
        <v>986</v>
      </c>
      <c r="C168" s="186"/>
      <c r="E168" s="30"/>
    </row>
    <row r="169" spans="2:5" x14ac:dyDescent="0.3">
      <c r="B169" s="84" t="s">
        <v>985</v>
      </c>
      <c r="C169" s="186"/>
      <c r="E169" s="30"/>
    </row>
    <row r="170" spans="2:5" x14ac:dyDescent="0.3">
      <c r="B170" s="247"/>
      <c r="C170" s="273"/>
      <c r="E170" s="30"/>
    </row>
    <row r="171" spans="2:5" x14ac:dyDescent="0.3">
      <c r="B171" s="247" t="s">
        <v>262</v>
      </c>
      <c r="C171" s="273"/>
      <c r="E171" s="30"/>
    </row>
    <row r="172" spans="2:5" x14ac:dyDescent="0.3">
      <c r="B172" s="84" t="s">
        <v>275</v>
      </c>
      <c r="C172" s="186"/>
      <c r="E172" s="30"/>
    </row>
    <row r="173" spans="2:5" ht="27.6" x14ac:dyDescent="0.3">
      <c r="B173" s="84" t="s">
        <v>277</v>
      </c>
      <c r="C173" s="186"/>
      <c r="E173" s="30"/>
    </row>
    <row r="174" spans="2:5" ht="27.6" x14ac:dyDescent="0.3">
      <c r="B174" s="84" t="s">
        <v>738</v>
      </c>
      <c r="C174" s="186"/>
      <c r="E174" s="30"/>
    </row>
    <row r="175" spans="2:5" x14ac:dyDescent="0.3">
      <c r="B175" s="84" t="s">
        <v>741</v>
      </c>
      <c r="C175" s="186"/>
      <c r="E175" s="30"/>
    </row>
    <row r="176" spans="2:5" x14ac:dyDescent="0.3">
      <c r="E176" s="30"/>
    </row>
    <row r="177" spans="2:5" x14ac:dyDescent="0.3">
      <c r="B177" s="84" t="s">
        <v>22</v>
      </c>
      <c r="C177" s="274"/>
      <c r="E177" s="30"/>
    </row>
    <row r="178" spans="2:5" x14ac:dyDescent="0.3">
      <c r="E178" s="30"/>
    </row>
    <row r="179" spans="2:5" ht="27.6" x14ac:dyDescent="0.3">
      <c r="B179" s="250" t="s">
        <v>298</v>
      </c>
      <c r="C179" s="275"/>
      <c r="E179" s="30" t="s">
        <v>841</v>
      </c>
    </row>
    <row r="180" spans="2:5" x14ac:dyDescent="0.3">
      <c r="E180" s="30"/>
    </row>
    <row r="181" spans="2:5" x14ac:dyDescent="0.3">
      <c r="B181" s="247" t="s">
        <v>259</v>
      </c>
      <c r="E181" s="30"/>
    </row>
    <row r="182" spans="2:5" ht="41.4" x14ac:dyDescent="0.3">
      <c r="B182" s="84" t="s">
        <v>742</v>
      </c>
      <c r="C182" s="186"/>
      <c r="E182" s="30"/>
    </row>
    <row r="183" spans="2:5" x14ac:dyDescent="0.3">
      <c r="B183" s="84" t="s">
        <v>276</v>
      </c>
      <c r="C183" s="132"/>
      <c r="E183" s="30"/>
    </row>
    <row r="184" spans="2:5" x14ac:dyDescent="0.3">
      <c r="E184" s="30"/>
    </row>
    <row r="185" spans="2:5" x14ac:dyDescent="0.3">
      <c r="B185" s="247" t="s">
        <v>262</v>
      </c>
      <c r="E185" s="30"/>
    </row>
    <row r="186" spans="2:5" ht="27.6" x14ac:dyDescent="0.3">
      <c r="B186" s="84" t="s">
        <v>277</v>
      </c>
      <c r="C186" s="186"/>
      <c r="E186" s="30"/>
    </row>
    <row r="187" spans="2:5" ht="27.6" x14ac:dyDescent="0.3">
      <c r="B187" s="84" t="s">
        <v>744</v>
      </c>
      <c r="C187" s="186"/>
      <c r="E187" s="30"/>
    </row>
    <row r="188" spans="2:5" ht="28.2" thickBot="1" x14ac:dyDescent="0.35">
      <c r="B188" s="84" t="s">
        <v>745</v>
      </c>
      <c r="C188" s="186"/>
      <c r="E188" s="30"/>
    </row>
    <row r="189" spans="2:5" ht="27.6" customHeight="1" x14ac:dyDescent="0.3">
      <c r="B189" s="251" t="s">
        <v>743</v>
      </c>
      <c r="C189" s="252"/>
      <c r="E189" s="30" t="s">
        <v>825</v>
      </c>
    </row>
    <row r="190" spans="2:5" x14ac:dyDescent="0.3">
      <c r="B190" s="249"/>
      <c r="C190" s="272"/>
      <c r="E190" s="30"/>
    </row>
    <row r="191" spans="2:5" x14ac:dyDescent="0.3">
      <c r="B191" s="277" t="s">
        <v>820</v>
      </c>
      <c r="C191" s="272"/>
      <c r="E191" s="4"/>
    </row>
    <row r="192" spans="2:5" x14ac:dyDescent="0.3">
      <c r="B192" s="155" t="s">
        <v>821</v>
      </c>
      <c r="C192" s="269"/>
      <c r="E192" s="30"/>
    </row>
    <row r="193" spans="2:5" x14ac:dyDescent="0.3">
      <c r="B193" s="155" t="s">
        <v>822</v>
      </c>
      <c r="C193" s="269"/>
      <c r="E193" s="30" t="s">
        <v>824</v>
      </c>
    </row>
    <row r="194" spans="2:5" x14ac:dyDescent="0.3">
      <c r="B194" s="155" t="s">
        <v>746</v>
      </c>
      <c r="C194" s="205"/>
      <c r="E194" s="30"/>
    </row>
    <row r="195" spans="2:5" x14ac:dyDescent="0.3">
      <c r="B195" s="249"/>
      <c r="C195" s="272"/>
      <c r="E195" s="30"/>
    </row>
    <row r="196" spans="2:5" x14ac:dyDescent="0.3">
      <c r="B196" s="277" t="s">
        <v>823</v>
      </c>
      <c r="C196" s="272"/>
      <c r="E196" s="30"/>
    </row>
    <row r="197" spans="2:5" x14ac:dyDescent="0.3">
      <c r="B197" s="155" t="s">
        <v>821</v>
      </c>
      <c r="C197" s="269"/>
      <c r="E197" s="30"/>
    </row>
    <row r="198" spans="2:5" x14ac:dyDescent="0.3">
      <c r="B198" s="155" t="s">
        <v>822</v>
      </c>
      <c r="C198" s="269"/>
      <c r="E198" s="30"/>
    </row>
    <row r="199" spans="2:5" ht="15" thickBot="1" x14ac:dyDescent="0.35">
      <c r="B199" s="156" t="s">
        <v>746</v>
      </c>
      <c r="C199" s="206"/>
      <c r="E199" s="30"/>
    </row>
    <row r="200" spans="2:5" x14ac:dyDescent="0.3">
      <c r="E200" s="30"/>
    </row>
    <row r="201" spans="2:5" x14ac:dyDescent="0.3">
      <c r="B201" s="84" t="s">
        <v>22</v>
      </c>
      <c r="C201" s="274"/>
      <c r="E201" s="30"/>
    </row>
    <row r="202" spans="2:5" x14ac:dyDescent="0.3">
      <c r="E202" s="30"/>
    </row>
    <row r="203" spans="2:5" ht="27.6" x14ac:dyDescent="0.3">
      <c r="B203" s="250" t="s">
        <v>26</v>
      </c>
      <c r="C203" s="275"/>
      <c r="E203" s="30" t="s">
        <v>842</v>
      </c>
    </row>
    <row r="204" spans="2:5" x14ac:dyDescent="0.3">
      <c r="E204" s="30"/>
    </row>
    <row r="205" spans="2:5" x14ac:dyDescent="0.3">
      <c r="B205" s="247" t="s">
        <v>259</v>
      </c>
      <c r="E205" s="30"/>
    </row>
    <row r="206" spans="2:5" x14ac:dyDescent="0.3">
      <c r="B206" s="247"/>
      <c r="E206" s="30"/>
    </row>
    <row r="207" spans="2:5" x14ac:dyDescent="0.3">
      <c r="B207" s="84" t="s">
        <v>746</v>
      </c>
      <c r="C207" s="186"/>
      <c r="E207" s="30"/>
    </row>
    <row r="208" spans="2:5" x14ac:dyDescent="0.3">
      <c r="B208" s="84" t="s">
        <v>276</v>
      </c>
      <c r="C208" s="132"/>
      <c r="E208" s="30"/>
    </row>
    <row r="209" spans="2:5" x14ac:dyDescent="0.3">
      <c r="E209" s="30"/>
    </row>
    <row r="210" spans="2:5" x14ac:dyDescent="0.3">
      <c r="B210" s="247" t="s">
        <v>262</v>
      </c>
      <c r="E210" s="30"/>
    </row>
    <row r="211" spans="2:5" ht="27.6" x14ac:dyDescent="0.3">
      <c r="B211" s="84" t="s">
        <v>747</v>
      </c>
      <c r="C211" s="186"/>
      <c r="E211" s="30"/>
    </row>
    <row r="212" spans="2:5" x14ac:dyDescent="0.3">
      <c r="B212" s="84" t="s">
        <v>748</v>
      </c>
      <c r="C212" s="186"/>
      <c r="E212" s="30"/>
    </row>
    <row r="213" spans="2:5" x14ac:dyDescent="0.3">
      <c r="B213" s="84" t="s">
        <v>987</v>
      </c>
      <c r="C213" s="186"/>
      <c r="E213" s="30"/>
    </row>
    <row r="214" spans="2:5" x14ac:dyDescent="0.3">
      <c r="E214" s="30"/>
    </row>
    <row r="215" spans="2:5" x14ac:dyDescent="0.3">
      <c r="B215" s="84" t="s">
        <v>22</v>
      </c>
      <c r="C215" s="274"/>
      <c r="E215" s="30"/>
    </row>
    <row r="216" spans="2:5" x14ac:dyDescent="0.3">
      <c r="E216" s="30"/>
    </row>
    <row r="217" spans="2:5" ht="27.6" x14ac:dyDescent="0.3">
      <c r="B217" s="250" t="s">
        <v>30</v>
      </c>
      <c r="C217" s="275"/>
      <c r="E217" s="30" t="s">
        <v>843</v>
      </c>
    </row>
    <row r="218" spans="2:5" x14ac:dyDescent="0.3">
      <c r="E218" s="30"/>
    </row>
    <row r="219" spans="2:5" x14ac:dyDescent="0.3">
      <c r="B219" s="247" t="s">
        <v>259</v>
      </c>
      <c r="E219" s="30"/>
    </row>
    <row r="220" spans="2:5" x14ac:dyDescent="0.3">
      <c r="B220" s="84" t="s">
        <v>750</v>
      </c>
      <c r="C220" s="186"/>
      <c r="E220" s="30"/>
    </row>
    <row r="221" spans="2:5" x14ac:dyDescent="0.3">
      <c r="B221" s="84" t="s">
        <v>749</v>
      </c>
      <c r="C221" s="186"/>
      <c r="E221" s="30"/>
    </row>
    <row r="222" spans="2:5" x14ac:dyDescent="0.3">
      <c r="B222" s="84" t="s">
        <v>279</v>
      </c>
      <c r="C222" s="132"/>
      <c r="E222" s="30"/>
    </row>
    <row r="223" spans="2:5" x14ac:dyDescent="0.3">
      <c r="B223" s="84" t="s">
        <v>746</v>
      </c>
      <c r="C223" s="186"/>
      <c r="E223" s="30"/>
    </row>
    <row r="224" spans="2:5" x14ac:dyDescent="0.3">
      <c r="B224" s="84" t="s">
        <v>276</v>
      </c>
      <c r="C224" s="132"/>
      <c r="E224" s="30"/>
    </row>
    <row r="225" spans="2:5" x14ac:dyDescent="0.3">
      <c r="E225" s="30"/>
    </row>
    <row r="226" spans="2:5" x14ac:dyDescent="0.3">
      <c r="B226" s="247" t="s">
        <v>262</v>
      </c>
      <c r="E226" s="30"/>
    </row>
    <row r="227" spans="2:5" ht="27.6" x14ac:dyDescent="0.3">
      <c r="B227" s="84" t="s">
        <v>280</v>
      </c>
      <c r="C227" s="132"/>
      <c r="E227" s="30"/>
    </row>
    <row r="228" spans="2:5" ht="27.6" x14ac:dyDescent="0.3">
      <c r="B228" s="84" t="s">
        <v>277</v>
      </c>
      <c r="C228" s="132"/>
      <c r="E228" s="30"/>
    </row>
    <row r="229" spans="2:5" x14ac:dyDescent="0.3">
      <c r="E229" s="30"/>
    </row>
    <row r="230" spans="2:5" x14ac:dyDescent="0.3">
      <c r="B230" s="84" t="s">
        <v>22</v>
      </c>
      <c r="C230" s="274"/>
      <c r="E230" s="30"/>
    </row>
    <row r="231" spans="2:5" x14ac:dyDescent="0.3">
      <c r="E231" s="30"/>
    </row>
    <row r="232" spans="2:5" ht="27.6" x14ac:dyDescent="0.3">
      <c r="B232" s="250" t="s">
        <v>25</v>
      </c>
      <c r="C232" s="275"/>
      <c r="E232" s="30" t="s">
        <v>844</v>
      </c>
    </row>
    <row r="233" spans="2:5" ht="15" thickBot="1" x14ac:dyDescent="0.35">
      <c r="E233" s="30"/>
    </row>
    <row r="234" spans="2:5" x14ac:dyDescent="0.3">
      <c r="B234" s="248" t="s">
        <v>753</v>
      </c>
      <c r="C234" s="270"/>
      <c r="E234" s="30"/>
    </row>
    <row r="235" spans="2:5" x14ac:dyDescent="0.3">
      <c r="B235" s="249"/>
      <c r="C235" s="272"/>
      <c r="E235" s="30"/>
    </row>
    <row r="236" spans="2:5" x14ac:dyDescent="0.3">
      <c r="B236" s="249" t="s">
        <v>259</v>
      </c>
      <c r="C236" s="272"/>
      <c r="E236" s="30"/>
    </row>
    <row r="237" spans="2:5" x14ac:dyDescent="0.3">
      <c r="B237" s="155" t="s">
        <v>746</v>
      </c>
      <c r="C237" s="151"/>
      <c r="E237" s="30"/>
    </row>
    <row r="238" spans="2:5" x14ac:dyDescent="0.3">
      <c r="B238" s="155" t="s">
        <v>276</v>
      </c>
      <c r="C238" s="151"/>
      <c r="E238" s="30"/>
    </row>
    <row r="239" spans="2:5" x14ac:dyDescent="0.3">
      <c r="B239" s="249"/>
      <c r="C239" s="272"/>
      <c r="E239" s="30"/>
    </row>
    <row r="240" spans="2:5" x14ac:dyDescent="0.3">
      <c r="B240" s="249" t="s">
        <v>262</v>
      </c>
      <c r="C240" s="272"/>
      <c r="E240" s="30"/>
    </row>
    <row r="241" spans="2:5" ht="28.2" thickBot="1" x14ac:dyDescent="0.35">
      <c r="B241" s="156" t="s">
        <v>277</v>
      </c>
      <c r="C241" s="152"/>
      <c r="E241" s="30"/>
    </row>
    <row r="242" spans="2:5" x14ac:dyDescent="0.3">
      <c r="E242" s="30"/>
    </row>
    <row r="243" spans="2:5" x14ac:dyDescent="0.3">
      <c r="B243" s="84" t="s">
        <v>22</v>
      </c>
      <c r="C243" s="274"/>
      <c r="E243" s="30"/>
    </row>
    <row r="244" spans="2:5" ht="15" thickBot="1" x14ac:dyDescent="0.35">
      <c r="E244" s="30"/>
    </row>
    <row r="245" spans="2:5" ht="18" customHeight="1" x14ac:dyDescent="0.3">
      <c r="B245" s="253" t="s">
        <v>755</v>
      </c>
      <c r="C245" s="254"/>
      <c r="E245" s="30"/>
    </row>
    <row r="246" spans="2:5" x14ac:dyDescent="0.3">
      <c r="B246" s="249"/>
      <c r="C246" s="272"/>
      <c r="E246" s="30"/>
    </row>
    <row r="247" spans="2:5" x14ac:dyDescent="0.3">
      <c r="B247" s="249" t="s">
        <v>259</v>
      </c>
      <c r="C247" s="272"/>
      <c r="E247" s="30"/>
    </row>
    <row r="248" spans="2:5" ht="18" customHeight="1" x14ac:dyDescent="0.3">
      <c r="B248" s="155" t="s">
        <v>278</v>
      </c>
      <c r="C248" s="151"/>
      <c r="E248" s="228" t="s">
        <v>845</v>
      </c>
    </row>
    <row r="249" spans="2:5" ht="15" thickBot="1" x14ac:dyDescent="0.35">
      <c r="B249" s="156" t="s">
        <v>754</v>
      </c>
      <c r="C249" s="152"/>
      <c r="E249" s="228"/>
    </row>
    <row r="250" spans="2:5" x14ac:dyDescent="0.3">
      <c r="E250" s="30"/>
    </row>
    <row r="251" spans="2:5" x14ac:dyDescent="0.3">
      <c r="B251" s="84" t="s">
        <v>22</v>
      </c>
      <c r="C251" s="274"/>
      <c r="E251" s="30"/>
    </row>
    <row r="252" spans="2:5" x14ac:dyDescent="0.3">
      <c r="E252" s="30"/>
    </row>
    <row r="253" spans="2:5" ht="13.8" x14ac:dyDescent="0.3">
      <c r="B253" s="241" t="s">
        <v>281</v>
      </c>
      <c r="C253" s="241"/>
      <c r="E253" s="30"/>
    </row>
    <row r="254" spans="2:5" ht="15" thickBot="1" x14ac:dyDescent="0.35">
      <c r="E254" s="30"/>
    </row>
    <row r="255" spans="2:5" x14ac:dyDescent="0.3">
      <c r="B255" s="248" t="s">
        <v>282</v>
      </c>
      <c r="C255" s="270"/>
      <c r="E255" s="30" t="s">
        <v>829</v>
      </c>
    </row>
    <row r="256" spans="2:5" x14ac:dyDescent="0.3">
      <c r="B256" s="249"/>
      <c r="C256" s="272"/>
      <c r="E256" s="30"/>
    </row>
    <row r="257" spans="2:5" x14ac:dyDescent="0.3">
      <c r="B257" s="155" t="s">
        <v>769</v>
      </c>
      <c r="C257" s="256"/>
      <c r="E257" s="30"/>
    </row>
    <row r="258" spans="2:5" ht="27.6" x14ac:dyDescent="0.3">
      <c r="B258" s="155" t="s">
        <v>770</v>
      </c>
      <c r="C258" s="205"/>
      <c r="E258" s="30" t="s">
        <v>846</v>
      </c>
    </row>
    <row r="259" spans="2:5" x14ac:dyDescent="0.3">
      <c r="B259" s="155" t="s">
        <v>771</v>
      </c>
      <c r="C259" s="205"/>
      <c r="E259" s="30" t="s">
        <v>847</v>
      </c>
    </row>
    <row r="260" spans="2:5" x14ac:dyDescent="0.3">
      <c r="B260" s="155" t="s">
        <v>22</v>
      </c>
      <c r="C260" s="271"/>
      <c r="E260" s="30"/>
    </row>
    <row r="261" spans="2:5" x14ac:dyDescent="0.3">
      <c r="B261" s="249"/>
      <c r="C261" s="272"/>
      <c r="E261" s="30"/>
    </row>
    <row r="262" spans="2:5" x14ac:dyDescent="0.3">
      <c r="B262" s="249" t="s">
        <v>259</v>
      </c>
      <c r="C262" s="272"/>
      <c r="E262" s="30"/>
    </row>
    <row r="263" spans="2:5" ht="27.6" x14ac:dyDescent="0.3">
      <c r="B263" s="155" t="s">
        <v>757</v>
      </c>
      <c r="C263" s="308" t="e">
        <f>(SUM('Operational-Figures'!C30:E30))/'Submission Info'!C200</f>
        <v>#DIV/0!</v>
      </c>
      <c r="E263" s="30"/>
    </row>
    <row r="264" spans="2:5" x14ac:dyDescent="0.3">
      <c r="B264" s="155" t="s">
        <v>706</v>
      </c>
      <c r="C264" s="205"/>
      <c r="E264" s="30" t="s">
        <v>847</v>
      </c>
    </row>
    <row r="265" spans="2:5" x14ac:dyDescent="0.3">
      <c r="B265" s="249"/>
      <c r="C265" s="272"/>
      <c r="E265" s="30"/>
    </row>
    <row r="266" spans="2:5" x14ac:dyDescent="0.3">
      <c r="B266" s="249" t="s">
        <v>262</v>
      </c>
      <c r="C266" s="272"/>
      <c r="E266" s="30"/>
    </row>
    <row r="267" spans="2:5" ht="13.8" x14ac:dyDescent="0.3">
      <c r="B267" s="155" t="s">
        <v>283</v>
      </c>
      <c r="C267" s="308">
        <f>(SUM('Operational-Figures'!C30:E30))</f>
        <v>0</v>
      </c>
      <c r="E267" s="30"/>
    </row>
    <row r="268" spans="2:5" ht="27.6" x14ac:dyDescent="0.3">
      <c r="B268" s="155" t="s">
        <v>284</v>
      </c>
      <c r="C268" s="308">
        <f>SUM('Operational-Figures'!C34:E34)</f>
        <v>0</v>
      </c>
      <c r="E268" s="30"/>
    </row>
    <row r="269" spans="2:5" ht="13.8" x14ac:dyDescent="0.3">
      <c r="B269" s="155" t="s">
        <v>285</v>
      </c>
      <c r="C269" s="308">
        <f>SUM('Operational-Figures'!C36:E36)</f>
        <v>0</v>
      </c>
      <c r="E269" s="30"/>
    </row>
    <row r="270" spans="2:5" thickBot="1" x14ac:dyDescent="0.35">
      <c r="B270" s="156" t="s">
        <v>705</v>
      </c>
      <c r="C270" s="309" t="e">
        <f>(SUM('Operational-Figures'!C31:E31))/'Submission Info'!C200</f>
        <v>#DIV/0!</v>
      </c>
      <c r="E270" s="30"/>
    </row>
    <row r="271" spans="2:5" x14ac:dyDescent="0.3">
      <c r="E271" s="30"/>
    </row>
    <row r="272" spans="2:5" ht="15" thickBot="1" x14ac:dyDescent="0.35">
      <c r="E272" s="30"/>
    </row>
    <row r="273" spans="2:6" x14ac:dyDescent="0.3">
      <c r="B273" s="248" t="s">
        <v>240</v>
      </c>
      <c r="C273" s="270"/>
      <c r="E273" s="30" t="s">
        <v>830</v>
      </c>
    </row>
    <row r="274" spans="2:6" x14ac:dyDescent="0.3">
      <c r="B274" s="249"/>
      <c r="C274" s="272"/>
      <c r="E274" s="30"/>
    </row>
    <row r="275" spans="2:6" x14ac:dyDescent="0.3">
      <c r="B275" s="249" t="s">
        <v>262</v>
      </c>
      <c r="C275" s="272"/>
      <c r="E275" s="30"/>
    </row>
    <row r="276" spans="2:6" ht="13.8" x14ac:dyDescent="0.3">
      <c r="B276" s="155" t="s">
        <v>286</v>
      </c>
      <c r="C276" s="308">
        <f>'Operational-Figures'!C56</f>
        <v>0</v>
      </c>
      <c r="E276" s="30"/>
    </row>
    <row r="277" spans="2:6" x14ac:dyDescent="0.3">
      <c r="B277" s="155" t="s">
        <v>287</v>
      </c>
      <c r="C277" s="256"/>
      <c r="E277" s="30"/>
    </row>
    <row r="278" spans="2:6" ht="27.6" x14ac:dyDescent="0.3">
      <c r="B278" s="155" t="s">
        <v>288</v>
      </c>
      <c r="C278" s="256"/>
      <c r="E278" s="30"/>
    </row>
    <row r="279" spans="2:6" ht="13.8" x14ac:dyDescent="0.3">
      <c r="B279" s="155" t="s">
        <v>289</v>
      </c>
      <c r="C279" s="308">
        <f>'Operational-Figures'!C62</f>
        <v>0</v>
      </c>
      <c r="E279" s="30"/>
    </row>
    <row r="280" spans="2:6" ht="13.8" x14ac:dyDescent="0.3">
      <c r="B280" s="155" t="s">
        <v>290</v>
      </c>
      <c r="C280" s="308">
        <f>'Operational-Figures'!C65</f>
        <v>0</v>
      </c>
      <c r="E280" s="30"/>
    </row>
    <row r="281" spans="2:6" thickBot="1" x14ac:dyDescent="0.35">
      <c r="B281" s="156" t="s">
        <v>759</v>
      </c>
      <c r="C281" s="309">
        <f>'Operational-Figures'!C68</f>
        <v>0</v>
      </c>
      <c r="E281" s="30"/>
    </row>
    <row r="282" spans="2:6" x14ac:dyDescent="0.3">
      <c r="E282" s="30"/>
    </row>
    <row r="283" spans="2:6" ht="15" thickBot="1" x14ac:dyDescent="0.35">
      <c r="E283" s="30"/>
    </row>
    <row r="284" spans="2:6" x14ac:dyDescent="0.3">
      <c r="B284" s="248" t="s">
        <v>291</v>
      </c>
      <c r="C284" s="270"/>
      <c r="E284" s="30" t="s">
        <v>831</v>
      </c>
      <c r="F284" s="154"/>
    </row>
    <row r="285" spans="2:6" x14ac:dyDescent="0.3">
      <c r="B285" s="249"/>
      <c r="C285" s="272"/>
      <c r="E285" s="30"/>
    </row>
    <row r="286" spans="2:6" x14ac:dyDescent="0.3">
      <c r="B286" s="249" t="s">
        <v>292</v>
      </c>
      <c r="C286" s="272"/>
      <c r="E286" s="30"/>
    </row>
    <row r="287" spans="2:6" ht="27.6" x14ac:dyDescent="0.3">
      <c r="B287" s="155" t="s">
        <v>988</v>
      </c>
      <c r="C287" s="310">
        <f>'Operational-Figures'!D9+'Operational-Figures'!E9</f>
        <v>0</v>
      </c>
      <c r="E287" s="30"/>
    </row>
    <row r="288" spans="2:6" ht="13.8" x14ac:dyDescent="0.3">
      <c r="B288" s="155" t="s">
        <v>293</v>
      </c>
      <c r="C288" s="306" t="str">
        <f>IF(C287&gt;0,"No","Yes")</f>
        <v>Yes</v>
      </c>
      <c r="E288" s="30"/>
    </row>
    <row r="289" spans="2:6" ht="28.2" thickBot="1" x14ac:dyDescent="0.35">
      <c r="B289" s="156" t="s">
        <v>736</v>
      </c>
      <c r="C289" s="255"/>
      <c r="E289" s="30" t="s">
        <v>848</v>
      </c>
    </row>
    <row r="290" spans="2:6" x14ac:dyDescent="0.3">
      <c r="E290" s="30"/>
      <c r="F290" s="154"/>
    </row>
    <row r="291" spans="2:6" ht="15" thickBot="1" x14ac:dyDescent="0.35">
      <c r="E291" s="30"/>
      <c r="F291" s="154"/>
    </row>
    <row r="292" spans="2:6" x14ac:dyDescent="0.3">
      <c r="B292" s="248" t="s">
        <v>796</v>
      </c>
      <c r="C292" s="270"/>
      <c r="E292" s="30" t="s">
        <v>663</v>
      </c>
      <c r="F292" s="154"/>
    </row>
    <row r="293" spans="2:6" x14ac:dyDescent="0.3">
      <c r="B293" s="249"/>
      <c r="C293" s="272"/>
      <c r="E293" s="30"/>
      <c r="F293" s="154"/>
    </row>
    <row r="294" spans="2:6" ht="13.8" x14ac:dyDescent="0.3">
      <c r="B294" s="155" t="s">
        <v>717</v>
      </c>
      <c r="C294" s="306">
        <f>'Operational-Figures'!C76</f>
        <v>0</v>
      </c>
      <c r="E294" s="30"/>
      <c r="F294" s="154"/>
    </row>
    <row r="295" spans="2:6" x14ac:dyDescent="0.3">
      <c r="B295" s="249"/>
      <c r="C295" s="272"/>
      <c r="E295" s="30"/>
      <c r="F295" s="154"/>
    </row>
    <row r="296" spans="2:6" x14ac:dyDescent="0.3">
      <c r="B296" s="249" t="s">
        <v>262</v>
      </c>
      <c r="C296" s="272"/>
      <c r="E296" s="30"/>
      <c r="F296" s="154"/>
    </row>
    <row r="297" spans="2:6" ht="13.8" x14ac:dyDescent="0.3">
      <c r="B297" s="155" t="s">
        <v>715</v>
      </c>
      <c r="C297" s="311">
        <f>'Operational-Figures'!C77</f>
        <v>0</v>
      </c>
      <c r="E297" s="30"/>
      <c r="F297" s="154"/>
    </row>
    <row r="298" spans="2:6" ht="29.4" customHeight="1" thickBot="1" x14ac:dyDescent="0.35">
      <c r="B298" s="156" t="s">
        <v>718</v>
      </c>
      <c r="C298" s="152"/>
      <c r="E298" s="30" t="s">
        <v>719</v>
      </c>
      <c r="F298" s="154"/>
    </row>
    <row r="299" spans="2:6" x14ac:dyDescent="0.3">
      <c r="E299" s="30"/>
      <c r="F299" s="154"/>
    </row>
    <row r="300" spans="2:6" ht="15" thickBot="1" x14ac:dyDescent="0.35">
      <c r="E300" s="30"/>
      <c r="F300" s="154"/>
    </row>
    <row r="301" spans="2:6" x14ac:dyDescent="0.3">
      <c r="B301" s="248" t="s">
        <v>294</v>
      </c>
      <c r="C301" s="270"/>
      <c r="E301" s="30" t="s">
        <v>832</v>
      </c>
      <c r="F301" s="154"/>
    </row>
    <row r="302" spans="2:6" x14ac:dyDescent="0.3">
      <c r="B302" s="249"/>
      <c r="C302" s="272"/>
      <c r="E302" s="30"/>
    </row>
    <row r="303" spans="2:6" ht="13.8" x14ac:dyDescent="0.3">
      <c r="B303" s="155" t="s">
        <v>720</v>
      </c>
      <c r="C303" s="312" t="str">
        <f>'Operational-Figures'!C84</f>
        <v>No</v>
      </c>
      <c r="E303" s="30"/>
    </row>
    <row r="304" spans="2:6" ht="13.8" x14ac:dyDescent="0.3">
      <c r="B304" s="155" t="s">
        <v>250</v>
      </c>
      <c r="C304" s="312">
        <f>'Operational-Figures'!C86</f>
        <v>0</v>
      </c>
      <c r="E304" s="30"/>
    </row>
    <row r="305" spans="2:5" x14ac:dyDescent="0.3">
      <c r="B305" s="249"/>
      <c r="C305" s="272"/>
      <c r="E305" s="30"/>
    </row>
    <row r="306" spans="2:5" x14ac:dyDescent="0.3">
      <c r="B306" s="249" t="s">
        <v>259</v>
      </c>
      <c r="C306" s="272"/>
      <c r="E306" s="30"/>
    </row>
    <row r="307" spans="2:5" ht="13.8" x14ac:dyDescent="0.3">
      <c r="B307" s="155" t="s">
        <v>249</v>
      </c>
      <c r="C307" s="308">
        <f>'Operational-Figures'!C85</f>
        <v>0</v>
      </c>
      <c r="E307" s="30"/>
    </row>
    <row r="308" spans="2:5" x14ac:dyDescent="0.3">
      <c r="B308" s="155" t="s">
        <v>295</v>
      </c>
      <c r="C308" s="151"/>
      <c r="E308" s="228" t="s">
        <v>849</v>
      </c>
    </row>
    <row r="309" spans="2:5" x14ac:dyDescent="0.3">
      <c r="B309" s="249"/>
      <c r="C309" s="272"/>
      <c r="E309" s="228"/>
    </row>
    <row r="310" spans="2:5" x14ac:dyDescent="0.3">
      <c r="B310" s="249" t="s">
        <v>262</v>
      </c>
      <c r="C310" s="272"/>
      <c r="E310" s="228"/>
    </row>
    <row r="311" spans="2:5" ht="31.8" customHeight="1" x14ac:dyDescent="0.3">
      <c r="B311" s="155" t="s">
        <v>989</v>
      </c>
      <c r="C311" s="205"/>
      <c r="E311" s="228"/>
    </row>
    <row r="312" spans="2:5" ht="15" thickBot="1" x14ac:dyDescent="0.35">
      <c r="B312" s="156" t="s">
        <v>990</v>
      </c>
      <c r="C312" s="206"/>
      <c r="E312" s="228"/>
    </row>
    <row r="313" spans="2:5" x14ac:dyDescent="0.3">
      <c r="E313" s="30"/>
    </row>
    <row r="314" spans="2:5" ht="15" thickBot="1" x14ac:dyDescent="0.35">
      <c r="E314" s="30"/>
    </row>
    <row r="315" spans="2:5" x14ac:dyDescent="0.3">
      <c r="B315" s="248" t="s">
        <v>833</v>
      </c>
      <c r="C315" s="270"/>
      <c r="E315" s="30" t="s">
        <v>834</v>
      </c>
    </row>
    <row r="316" spans="2:5" x14ac:dyDescent="0.3">
      <c r="B316" s="249"/>
      <c r="C316" s="272"/>
      <c r="E316" s="30"/>
    </row>
    <row r="317" spans="2:5" x14ac:dyDescent="0.3">
      <c r="B317" s="249" t="s">
        <v>259</v>
      </c>
      <c r="C317" s="272"/>
      <c r="E317" s="30"/>
    </row>
    <row r="318" spans="2:5" x14ac:dyDescent="0.3">
      <c r="B318" s="155" t="s">
        <v>760</v>
      </c>
      <c r="C318" s="256"/>
      <c r="E318" s="30"/>
    </row>
    <row r="319" spans="2:5" ht="61.2" customHeight="1" x14ac:dyDescent="0.3">
      <c r="B319" s="155" t="s">
        <v>764</v>
      </c>
      <c r="C319" s="205"/>
      <c r="E319" s="30" t="s">
        <v>850</v>
      </c>
    </row>
    <row r="320" spans="2:5" x14ac:dyDescent="0.3">
      <c r="B320" s="155" t="s">
        <v>761</v>
      </c>
      <c r="C320" s="256"/>
      <c r="E320" s="30"/>
    </row>
    <row r="321" spans="2:5" x14ac:dyDescent="0.3">
      <c r="B321" s="155" t="s">
        <v>765</v>
      </c>
      <c r="C321" s="256"/>
      <c r="E321" s="30"/>
    </row>
    <row r="322" spans="2:5" ht="15" thickBot="1" x14ac:dyDescent="0.35">
      <c r="B322" s="156" t="s">
        <v>766</v>
      </c>
      <c r="C322" s="278"/>
      <c r="E322" s="30"/>
    </row>
    <row r="323" spans="2:5" x14ac:dyDescent="0.3">
      <c r="E323" s="30"/>
    </row>
    <row r="324" spans="2:5" ht="15" thickBot="1" x14ac:dyDescent="0.35">
      <c r="E324" s="30"/>
    </row>
    <row r="325" spans="2:5" x14ac:dyDescent="0.3">
      <c r="B325" s="248" t="s">
        <v>251</v>
      </c>
      <c r="C325" s="270"/>
      <c r="E325" s="30" t="s">
        <v>835</v>
      </c>
    </row>
    <row r="326" spans="2:5" x14ac:dyDescent="0.3">
      <c r="B326" s="249"/>
      <c r="C326" s="272"/>
      <c r="E326" s="30"/>
    </row>
    <row r="327" spans="2:5" x14ac:dyDescent="0.3">
      <c r="B327" s="249" t="s">
        <v>259</v>
      </c>
      <c r="C327" s="272"/>
      <c r="E327" s="30"/>
    </row>
    <row r="328" spans="2:5" ht="13.8" x14ac:dyDescent="0.3">
      <c r="B328" s="155" t="s">
        <v>991</v>
      </c>
      <c r="C328" s="308">
        <f>Refrigerants!C13</f>
        <v>0</v>
      </c>
      <c r="E328" s="30" t="s">
        <v>723</v>
      </c>
    </row>
    <row r="329" spans="2:5" ht="13.8" x14ac:dyDescent="0.3">
      <c r="B329" s="155" t="s">
        <v>992</v>
      </c>
      <c r="C329" s="308">
        <f>Refrigerants!D13</f>
        <v>0</v>
      </c>
      <c r="E329" s="30"/>
    </row>
    <row r="330" spans="2:5" ht="13.8" x14ac:dyDescent="0.3">
      <c r="B330" s="155" t="s">
        <v>993</v>
      </c>
      <c r="C330" s="308">
        <f>Refrigerants!E13</f>
        <v>0</v>
      </c>
      <c r="E330" s="30"/>
    </row>
    <row r="331" spans="2:5" ht="13.8" x14ac:dyDescent="0.3">
      <c r="B331" s="155" t="s">
        <v>994</v>
      </c>
      <c r="C331" s="308">
        <f>Refrigerants!F13</f>
        <v>0</v>
      </c>
      <c r="E331" s="30"/>
    </row>
    <row r="332" spans="2:5" ht="13.8" x14ac:dyDescent="0.3">
      <c r="B332" s="155" t="s">
        <v>995</v>
      </c>
      <c r="C332" s="308">
        <f>Refrigerants!G13</f>
        <v>0</v>
      </c>
      <c r="E332" s="30"/>
    </row>
    <row r="333" spans="2:5" ht="13.8" x14ac:dyDescent="0.3">
      <c r="B333" s="155" t="s">
        <v>996</v>
      </c>
      <c r="C333" s="308">
        <f>Refrigerants!H13</f>
        <v>0</v>
      </c>
      <c r="E333" s="30"/>
    </row>
    <row r="334" spans="2:5" ht="13.8" x14ac:dyDescent="0.3">
      <c r="B334" s="155" t="s">
        <v>997</v>
      </c>
      <c r="C334" s="306">
        <v>677</v>
      </c>
      <c r="E334" s="30"/>
    </row>
    <row r="335" spans="2:5" x14ac:dyDescent="0.3">
      <c r="B335" s="249"/>
      <c r="C335" s="272"/>
      <c r="E335" s="30"/>
    </row>
    <row r="336" spans="2:5" x14ac:dyDescent="0.3">
      <c r="B336" s="249" t="s">
        <v>262</v>
      </c>
      <c r="C336" s="272"/>
      <c r="E336" s="30"/>
    </row>
    <row r="337" spans="2:5" ht="27.6" x14ac:dyDescent="0.3">
      <c r="B337" s="155" t="s">
        <v>252</v>
      </c>
      <c r="C337" s="308">
        <f>Refrigerants!C20</f>
        <v>0</v>
      </c>
      <c r="E337" s="30"/>
    </row>
    <row r="338" spans="2:5" ht="28.2" thickBot="1" x14ac:dyDescent="0.35">
      <c r="B338" s="156" t="s">
        <v>253</v>
      </c>
      <c r="C338" s="309">
        <f>Refrigerants!C23</f>
        <v>0</v>
      </c>
      <c r="E338" s="30"/>
    </row>
    <row r="339" spans="2:5" x14ac:dyDescent="0.3">
      <c r="E339" s="30"/>
    </row>
    <row r="340" spans="2:5" x14ac:dyDescent="0.3">
      <c r="E340" s="30"/>
    </row>
    <row r="341" spans="2:5" ht="20.399999999999999" customHeight="1" x14ac:dyDescent="0.3">
      <c r="B341" s="241" t="s">
        <v>775</v>
      </c>
      <c r="C341" s="241"/>
      <c r="E341" s="228" t="s">
        <v>1007</v>
      </c>
    </row>
    <row r="342" spans="2:5" x14ac:dyDescent="0.3">
      <c r="E342" s="228"/>
    </row>
    <row r="343" spans="2:5" x14ac:dyDescent="0.3">
      <c r="B343" s="32" t="s">
        <v>776</v>
      </c>
      <c r="E343" s="228"/>
    </row>
    <row r="344" spans="2:5" x14ac:dyDescent="0.3">
      <c r="B344" s="84" t="s">
        <v>998</v>
      </c>
      <c r="C344" s="186"/>
      <c r="E344" s="228"/>
    </row>
    <row r="345" spans="2:5" x14ac:dyDescent="0.3">
      <c r="B345" s="84" t="s">
        <v>999</v>
      </c>
      <c r="C345" s="186"/>
      <c r="E345" s="228"/>
    </row>
    <row r="346" spans="2:5" ht="27.6" x14ac:dyDescent="0.3">
      <c r="B346" s="84" t="s">
        <v>1000</v>
      </c>
      <c r="C346" s="299">
        <f>'Operational-Figures'!I12+'Operational-Figures'!C20</f>
        <v>0</v>
      </c>
      <c r="E346" s="30" t="s">
        <v>806</v>
      </c>
    </row>
    <row r="347" spans="2:5" ht="13.8" x14ac:dyDescent="0.3">
      <c r="B347" s="84" t="s">
        <v>1001</v>
      </c>
      <c r="C347" s="299">
        <f>'Operational-Figures'!C57</f>
        <v>0</v>
      </c>
      <c r="E347" s="30"/>
    </row>
    <row r="348" spans="2:5" ht="41.4" x14ac:dyDescent="0.3">
      <c r="B348" s="84" t="s">
        <v>1002</v>
      </c>
      <c r="C348" s="186"/>
      <c r="E348" s="30" t="s">
        <v>805</v>
      </c>
    </row>
    <row r="349" spans="2:5" x14ac:dyDescent="0.3">
      <c r="B349" s="84" t="s">
        <v>22</v>
      </c>
      <c r="C349" s="274"/>
      <c r="E349" s="30"/>
    </row>
    <row r="350" spans="2:5" x14ac:dyDescent="0.3">
      <c r="E350" s="30"/>
    </row>
    <row r="351" spans="2:5" x14ac:dyDescent="0.3">
      <c r="E351" s="30"/>
    </row>
    <row r="352" spans="2:5" ht="27.6" x14ac:dyDescent="0.3">
      <c r="B352" s="250" t="s">
        <v>777</v>
      </c>
      <c r="C352" s="275"/>
      <c r="E352" s="30" t="s">
        <v>836</v>
      </c>
    </row>
    <row r="353" spans="2:5" x14ac:dyDescent="0.3">
      <c r="E353" s="30"/>
    </row>
    <row r="354" spans="2:5" x14ac:dyDescent="0.3">
      <c r="B354" s="84" t="s">
        <v>296</v>
      </c>
      <c r="C354" s="257"/>
      <c r="E354" s="30"/>
    </row>
    <row r="355" spans="2:5" ht="15" thickBot="1" x14ac:dyDescent="0.35">
      <c r="E355" s="30"/>
    </row>
    <row r="356" spans="2:5" x14ac:dyDescent="0.3">
      <c r="B356" s="248" t="s">
        <v>778</v>
      </c>
      <c r="C356" s="270"/>
      <c r="E356" s="30" t="s">
        <v>851</v>
      </c>
    </row>
    <row r="357" spans="2:5" x14ac:dyDescent="0.3">
      <c r="B357" s="155" t="s">
        <v>779</v>
      </c>
      <c r="C357" s="151"/>
      <c r="E357" s="30"/>
    </row>
    <row r="358" spans="2:5" x14ac:dyDescent="0.3">
      <c r="B358" s="155" t="s">
        <v>780</v>
      </c>
      <c r="C358" s="151"/>
      <c r="E358" s="30"/>
    </row>
    <row r="359" spans="2:5" x14ac:dyDescent="0.3">
      <c r="B359" s="155" t="s">
        <v>781</v>
      </c>
      <c r="C359" s="276"/>
      <c r="E359" s="30"/>
    </row>
    <row r="360" spans="2:5" ht="15" thickBot="1" x14ac:dyDescent="0.35">
      <c r="B360" s="156" t="s">
        <v>1003</v>
      </c>
      <c r="C360" s="206"/>
      <c r="E360" s="30"/>
    </row>
    <row r="361" spans="2:5" ht="15" thickBot="1" x14ac:dyDescent="0.35">
      <c r="E361" s="30"/>
    </row>
    <row r="362" spans="2:5" x14ac:dyDescent="0.3">
      <c r="B362" s="248" t="s">
        <v>786</v>
      </c>
      <c r="C362" s="270"/>
      <c r="E362" s="30"/>
    </row>
    <row r="363" spans="2:5" x14ac:dyDescent="0.3">
      <c r="B363" s="155" t="s">
        <v>779</v>
      </c>
      <c r="C363" s="151"/>
      <c r="E363" s="30"/>
    </row>
    <row r="364" spans="2:5" x14ac:dyDescent="0.3">
      <c r="B364" s="155" t="s">
        <v>780</v>
      </c>
      <c r="C364" s="151"/>
      <c r="E364" s="30"/>
    </row>
    <row r="365" spans="2:5" x14ac:dyDescent="0.3">
      <c r="B365" s="155" t="s">
        <v>781</v>
      </c>
      <c r="C365" s="276"/>
      <c r="E365" s="30"/>
    </row>
    <row r="366" spans="2:5" ht="15" thickBot="1" x14ac:dyDescent="0.35">
      <c r="B366" s="156" t="s">
        <v>1003</v>
      </c>
      <c r="C366" s="206"/>
      <c r="E366" s="30"/>
    </row>
    <row r="367" spans="2:5" ht="15" thickBot="1" x14ac:dyDescent="0.35">
      <c r="E367" s="30"/>
    </row>
    <row r="368" spans="2:5" x14ac:dyDescent="0.3">
      <c r="B368" s="248" t="s">
        <v>787</v>
      </c>
      <c r="C368" s="270"/>
      <c r="E368" s="30"/>
    </row>
    <row r="369" spans="2:5" x14ac:dyDescent="0.3">
      <c r="B369" s="155" t="s">
        <v>779</v>
      </c>
      <c r="C369" s="151"/>
      <c r="E369" s="30"/>
    </row>
    <row r="370" spans="2:5" x14ac:dyDescent="0.3">
      <c r="B370" s="155" t="s">
        <v>780</v>
      </c>
      <c r="C370" s="151"/>
      <c r="E370" s="30"/>
    </row>
    <row r="371" spans="2:5" x14ac:dyDescent="0.3">
      <c r="B371" s="155" t="s">
        <v>781</v>
      </c>
      <c r="C371" s="276"/>
      <c r="E371" s="30"/>
    </row>
    <row r="372" spans="2:5" ht="15" thickBot="1" x14ac:dyDescent="0.35">
      <c r="B372" s="156" t="s">
        <v>1003</v>
      </c>
      <c r="C372" s="206"/>
      <c r="E372" s="30"/>
    </row>
    <row r="373" spans="2:5" x14ac:dyDescent="0.3">
      <c r="E373" s="30"/>
    </row>
    <row r="374" spans="2:5" x14ac:dyDescent="0.3">
      <c r="B374" s="84" t="s">
        <v>1004</v>
      </c>
      <c r="C374" s="186"/>
      <c r="E374" s="30"/>
    </row>
    <row r="375" spans="2:5" x14ac:dyDescent="0.3">
      <c r="B375" s="84" t="s">
        <v>22</v>
      </c>
      <c r="C375" s="274"/>
      <c r="E375" s="30"/>
    </row>
    <row r="376" spans="2:5" x14ac:dyDescent="0.3">
      <c r="E376" s="30"/>
    </row>
    <row r="377" spans="2:5" x14ac:dyDescent="0.3">
      <c r="E377" s="30"/>
    </row>
    <row r="378" spans="2:5" ht="27.6" x14ac:dyDescent="0.3">
      <c r="B378" s="250" t="s">
        <v>788</v>
      </c>
      <c r="C378" s="275"/>
      <c r="E378" s="30" t="s">
        <v>837</v>
      </c>
    </row>
    <row r="379" spans="2:5" x14ac:dyDescent="0.3">
      <c r="E379" s="30"/>
    </row>
    <row r="380" spans="2:5" x14ac:dyDescent="0.3">
      <c r="B380" s="84" t="s">
        <v>297</v>
      </c>
      <c r="C380" s="257"/>
      <c r="E380" s="30"/>
    </row>
    <row r="381" spans="2:5" x14ac:dyDescent="0.3">
      <c r="B381" s="84" t="s">
        <v>789</v>
      </c>
      <c r="C381" s="157"/>
      <c r="E381" s="30"/>
    </row>
    <row r="382" spans="2:5" x14ac:dyDescent="0.3">
      <c r="B382" s="84" t="s">
        <v>1005</v>
      </c>
      <c r="C382" s="258"/>
      <c r="E382" s="30"/>
    </row>
    <row r="383" spans="2:5" x14ac:dyDescent="0.3">
      <c r="B383" s="84" t="s">
        <v>1006</v>
      </c>
      <c r="C383" s="258"/>
      <c r="E383" s="30"/>
    </row>
    <row r="384" spans="2:5" x14ac:dyDescent="0.3">
      <c r="B384" s="84" t="s">
        <v>22</v>
      </c>
      <c r="C384" s="274"/>
      <c r="E384" s="30"/>
    </row>
    <row r="385" spans="5:5" x14ac:dyDescent="0.3">
      <c r="E385" s="30"/>
    </row>
  </sheetData>
  <mergeCells count="16">
    <mergeCell ref="E248:E249"/>
    <mergeCell ref="E308:E312"/>
    <mergeCell ref="E341:E345"/>
    <mergeCell ref="B2:C2"/>
    <mergeCell ref="B4:C4"/>
    <mergeCell ref="B13:C13"/>
    <mergeCell ref="B147:C147"/>
    <mergeCell ref="B253:C253"/>
    <mergeCell ref="B17:C17"/>
    <mergeCell ref="B46:C46"/>
    <mergeCell ref="B89:C89"/>
    <mergeCell ref="B122:C122"/>
    <mergeCell ref="B154:C154"/>
    <mergeCell ref="B245:C245"/>
    <mergeCell ref="B341:C341"/>
    <mergeCell ref="B189:C189"/>
  </mergeCells>
  <phoneticPr fontId="2" type="noConversion"/>
  <pageMargins left="0.7" right="0.7" top="0.75" bottom="0.75" header="0.3" footer="0.3"/>
  <extLst>
    <ext xmlns:x14="http://schemas.microsoft.com/office/spreadsheetml/2009/9/main" uri="{CCE6A557-97BC-4b89-ADB6-D9C93CAAB3DF}">
      <x14:dataValidations xmlns:xm="http://schemas.microsoft.com/office/excel/2006/main" count="12">
        <x14:dataValidation type="list" allowBlank="1" showInputMessage="1" showErrorMessage="1" xr:uid="{9AFDE975-EDE7-4E2B-BA53-361B4C7764AF}">
          <x14:formula1>
            <xm:f>menus!$BG$3:$BG$5</xm:f>
          </x14:formula1>
          <xm:sqref>C8</xm:sqref>
        </x14:dataValidation>
        <x14:dataValidation type="list" allowBlank="1" showInputMessage="1" showErrorMessage="1" xr:uid="{C2D3811D-CF3A-4F04-8CA1-E9282A9FA453}">
          <x14:formula1>
            <xm:f>menus!$BH$3:$BH$4</xm:f>
          </x14:formula1>
          <xm:sqref>C10</xm:sqref>
        </x14:dataValidation>
        <x14:dataValidation type="list" allowBlank="1" showInputMessage="1" showErrorMessage="1" xr:uid="{D1EDB631-23C3-43B5-9964-9FA9B2058391}">
          <x14:formula1>
            <xm:f>menus!$BF$3</xm:f>
          </x14:formula1>
          <xm:sqref>C6</xm:sqref>
        </x14:dataValidation>
        <x14:dataValidation type="list" allowBlank="1" showInputMessage="1" showErrorMessage="1" xr:uid="{D65F8948-2CDD-42B9-817D-E45A0D827B7D}">
          <x14:formula1>
            <xm:f>menus!$A$3:$A$4</xm:f>
          </x14:formula1>
          <xm:sqref>C298 C15 C151 C289 C257:C258 C354 C380</xm:sqref>
        </x14:dataValidation>
        <x14:dataValidation type="list" allowBlank="1" showInputMessage="1" showErrorMessage="1" xr:uid="{8E7112F7-4C55-4817-A7F5-7C0AD3246557}">
          <x14:formula1>
            <xm:f>menus!$AC$3:$AC$5</xm:f>
          </x14:formula1>
          <xm:sqref>C33 C69 C49 C107 C92 C125 C20 C136</xm:sqref>
        </x14:dataValidation>
        <x14:dataValidation type="list" allowBlank="1" showInputMessage="1" showErrorMessage="1" xr:uid="{584DE79D-CEDE-4B05-BC9D-FDB1FC093E58}">
          <x14:formula1>
            <xm:f>menus!$BI$3:$BI$4</xm:f>
          </x14:formula1>
          <xm:sqref>C150</xm:sqref>
        </x14:dataValidation>
        <x14:dataValidation type="list" allowBlank="1" showInputMessage="1" showErrorMessage="1" xr:uid="{96C445D9-2536-4206-AF11-4FCC741218C0}">
          <x14:formula1>
            <xm:f>menus!$BJ$3:$BJ$4</xm:f>
          </x14:formula1>
          <xm:sqref>C220</xm:sqref>
        </x14:dataValidation>
        <x14:dataValidation type="list" allowBlank="1" showInputMessage="1" showErrorMessage="1" xr:uid="{60AE9E28-BABD-48DB-A128-1F0FBA3BE20B}">
          <x14:formula1>
            <xm:f>menus!$BK$3:$BK$5</xm:f>
          </x14:formula1>
          <xm:sqref>C259</xm:sqref>
        </x14:dataValidation>
        <x14:dataValidation type="list" allowBlank="1" showInputMessage="1" showErrorMessage="1" xr:uid="{32403468-567E-4E42-932F-DAD28CEE94DF}">
          <x14:formula1>
            <xm:f>menus!$BL$3:$BL$4</xm:f>
          </x14:formula1>
          <xm:sqref>C357 C363 C369</xm:sqref>
        </x14:dataValidation>
        <x14:dataValidation type="list" allowBlank="1" showInputMessage="1" showErrorMessage="1" xr:uid="{B97A6061-F81B-4660-8D5F-8136D64D2DC7}">
          <x14:formula1>
            <xm:f>menus!$BM$3:$BM$4</xm:f>
          </x14:formula1>
          <xm:sqref>C358 C364 C370</xm:sqref>
        </x14:dataValidation>
        <x14:dataValidation type="list" allowBlank="1" showInputMessage="1" showErrorMessage="1" xr:uid="{A1F46B88-3CEB-4279-8C6C-3F0BF7006402}">
          <x14:formula1>
            <xm:f>menus!$BN$3:$BN$5</xm:f>
          </x14:formula1>
          <xm:sqref>C381</xm:sqref>
        </x14:dataValidation>
        <x14:dataValidation type="list" allowBlank="1" showInputMessage="1" showErrorMessage="1" xr:uid="{DBC330FA-2A04-40ED-9321-AC1975158C33}">
          <x14:formula1>
            <xm:f>menus!$BO$3:$BO$7</xm:f>
          </x14:formula1>
          <xm:sqref>C192 C197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06599-C7B1-46C3-BD2C-0B9C27FF4C23}">
  <dimension ref="A1:BO18"/>
  <sheetViews>
    <sheetView topLeftCell="BG1" zoomScale="70" zoomScaleNormal="70" workbookViewId="0">
      <selection activeCell="BH4" sqref="BH4"/>
    </sheetView>
  </sheetViews>
  <sheetFormatPr defaultRowHeight="14.4" x14ac:dyDescent="0.3"/>
  <cols>
    <col min="1" max="3" width="10" style="191" customWidth="1"/>
    <col min="4" max="4" width="2.21875" style="191" customWidth="1"/>
    <col min="5" max="10" width="26.21875" style="191" customWidth="1"/>
    <col min="11" max="11" width="2.33203125" style="191" customWidth="1"/>
    <col min="12" max="27" width="26.21875" style="191" customWidth="1"/>
    <col min="28" max="28" width="2.77734375" style="191" customWidth="1"/>
    <col min="29" max="33" width="26.21875" style="191" customWidth="1"/>
    <col min="34" max="34" width="3.6640625" style="191" customWidth="1"/>
    <col min="35" max="42" width="26.21875" style="191" customWidth="1"/>
    <col min="43" max="43" width="2.88671875" style="191" customWidth="1"/>
    <col min="44" max="44" width="20" style="191" customWidth="1"/>
    <col min="45" max="45" width="26.21875" style="191" customWidth="1"/>
    <col min="46" max="46" width="2.77734375" style="191" customWidth="1"/>
    <col min="47" max="51" width="26.21875" style="191" customWidth="1"/>
    <col min="52" max="52" width="2.5546875" style="191" customWidth="1"/>
    <col min="53" max="56" width="26.21875" style="191" customWidth="1"/>
    <col min="57" max="57" width="2.21875" style="191" customWidth="1"/>
    <col min="58" max="58" width="19.5546875" style="191" customWidth="1"/>
    <col min="59" max="59" width="23" style="191" customWidth="1"/>
    <col min="60" max="74" width="26.21875" style="191" customWidth="1"/>
    <col min="75" max="16384" width="8.88671875" style="191"/>
  </cols>
  <sheetData>
    <row r="1" spans="1:67" ht="63.6" customHeight="1" x14ac:dyDescent="0.3">
      <c r="A1" s="191" t="s">
        <v>353</v>
      </c>
      <c r="B1" s="191" t="s">
        <v>354</v>
      </c>
      <c r="C1" s="191" t="s">
        <v>355</v>
      </c>
      <c r="E1" s="191" t="s">
        <v>2</v>
      </c>
      <c r="F1" s="191" t="s">
        <v>4</v>
      </c>
      <c r="G1" s="191" t="s">
        <v>8</v>
      </c>
      <c r="H1" s="191" t="s">
        <v>9</v>
      </c>
      <c r="I1" s="191" t="s">
        <v>10</v>
      </c>
      <c r="J1" s="191" t="s">
        <v>11</v>
      </c>
      <c r="L1" s="191" t="s">
        <v>15</v>
      </c>
      <c r="M1" s="191" t="s">
        <v>19</v>
      </c>
      <c r="N1" s="46" t="s">
        <v>306</v>
      </c>
      <c r="O1" s="51" t="s">
        <v>329</v>
      </c>
      <c r="P1" s="51" t="s">
        <v>333</v>
      </c>
      <c r="Q1" s="46" t="s">
        <v>335</v>
      </c>
      <c r="R1" s="33" t="s">
        <v>486</v>
      </c>
      <c r="S1" s="33" t="s">
        <v>493</v>
      </c>
      <c r="T1" s="33" t="s">
        <v>497</v>
      </c>
      <c r="U1" s="33" t="s">
        <v>503</v>
      </c>
      <c r="V1" s="33" t="s">
        <v>504</v>
      </c>
      <c r="W1" s="33" t="s">
        <v>505</v>
      </c>
      <c r="X1" s="33" t="s">
        <v>515</v>
      </c>
      <c r="Y1" s="33" t="s">
        <v>518</v>
      </c>
      <c r="Z1" s="33" t="s">
        <v>531</v>
      </c>
      <c r="AA1" s="33" t="s">
        <v>536</v>
      </c>
      <c r="AC1" s="191" t="s">
        <v>78</v>
      </c>
      <c r="AD1" s="191" t="s">
        <v>86</v>
      </c>
      <c r="AE1" s="191" t="s">
        <v>87</v>
      </c>
      <c r="AF1" s="191" t="s">
        <v>88</v>
      </c>
      <c r="AG1" s="191" t="s">
        <v>89</v>
      </c>
      <c r="AI1" s="192" t="s">
        <v>192</v>
      </c>
      <c r="AJ1" s="191" t="s">
        <v>195</v>
      </c>
      <c r="AK1" s="191" t="s">
        <v>198</v>
      </c>
      <c r="AL1" s="191" t="s">
        <v>200</v>
      </c>
      <c r="AM1" s="191" t="s">
        <v>201</v>
      </c>
      <c r="AN1" s="191" t="s">
        <v>203</v>
      </c>
      <c r="AO1" s="191" t="s">
        <v>204</v>
      </c>
      <c r="AP1" s="191" t="s">
        <v>207</v>
      </c>
      <c r="AR1" s="193" t="s">
        <v>331</v>
      </c>
      <c r="AS1" s="191" t="s">
        <v>352</v>
      </c>
      <c r="AU1" s="191" t="s">
        <v>230</v>
      </c>
      <c r="AV1" s="191" t="s">
        <v>231</v>
      </c>
      <c r="AW1" s="191" t="s">
        <v>232</v>
      </c>
      <c r="AX1" s="191" t="s">
        <v>324</v>
      </c>
      <c r="AY1" s="191" t="s">
        <v>236</v>
      </c>
      <c r="BA1" s="191" t="s">
        <v>243</v>
      </c>
      <c r="BB1" s="191" t="s">
        <v>250</v>
      </c>
      <c r="BC1" s="208" t="s">
        <v>338</v>
      </c>
      <c r="BD1" s="207" t="s">
        <v>343</v>
      </c>
      <c r="BF1" s="84" t="s">
        <v>255</v>
      </c>
      <c r="BG1" s="84" t="s">
        <v>256</v>
      </c>
      <c r="BH1" s="191" t="s">
        <v>257</v>
      </c>
      <c r="BI1" s="84" t="s">
        <v>733</v>
      </c>
      <c r="BJ1" s="84" t="s">
        <v>750</v>
      </c>
      <c r="BK1" s="84" t="s">
        <v>771</v>
      </c>
      <c r="BL1" s="84" t="s">
        <v>779</v>
      </c>
      <c r="BM1" s="84" t="s">
        <v>780</v>
      </c>
      <c r="BN1" s="191" t="s">
        <v>789</v>
      </c>
      <c r="BO1" s="191" t="s">
        <v>814</v>
      </c>
    </row>
    <row r="2" spans="1:67" s="194" customFormat="1" x14ac:dyDescent="0.3"/>
    <row r="3" spans="1:67" ht="36.6" customHeight="1" x14ac:dyDescent="0.3">
      <c r="A3" s="191" t="s">
        <v>356</v>
      </c>
      <c r="B3" s="191" t="s">
        <v>356</v>
      </c>
      <c r="C3" s="191" t="s">
        <v>356</v>
      </c>
      <c r="E3" s="191" t="s">
        <v>357</v>
      </c>
      <c r="F3" s="191" t="s">
        <v>447</v>
      </c>
      <c r="G3" s="191" t="s">
        <v>358</v>
      </c>
      <c r="H3" s="191" t="s">
        <v>359</v>
      </c>
      <c r="I3" s="191" t="s">
        <v>360</v>
      </c>
      <c r="J3" s="191" t="s">
        <v>408</v>
      </c>
      <c r="L3" s="191" t="s">
        <v>361</v>
      </c>
      <c r="M3" s="191" t="s">
        <v>362</v>
      </c>
      <c r="N3" s="191" t="s">
        <v>460</v>
      </c>
      <c r="O3" s="191" t="s">
        <v>470</v>
      </c>
      <c r="P3" s="191" t="s">
        <v>472</v>
      </c>
      <c r="Q3" s="191" t="s">
        <v>477</v>
      </c>
      <c r="R3" s="191" t="s">
        <v>487</v>
      </c>
      <c r="S3" s="191" t="s">
        <v>494</v>
      </c>
      <c r="T3" s="191" t="s">
        <v>498</v>
      </c>
      <c r="U3" s="191" t="s">
        <v>498</v>
      </c>
      <c r="V3" s="191" t="s">
        <v>498</v>
      </c>
      <c r="W3" s="191" t="s">
        <v>506</v>
      </c>
      <c r="X3" s="191" t="s">
        <v>516</v>
      </c>
      <c r="Y3" s="191" t="s">
        <v>519</v>
      </c>
      <c r="Z3" s="191" t="s">
        <v>519</v>
      </c>
      <c r="AA3" s="191" t="s">
        <v>537</v>
      </c>
      <c r="AC3" s="191" t="s">
        <v>363</v>
      </c>
      <c r="AD3" s="191" t="s">
        <v>364</v>
      </c>
      <c r="AE3" s="191">
        <v>0</v>
      </c>
      <c r="AF3" s="191" t="s">
        <v>365</v>
      </c>
      <c r="AG3" s="191">
        <v>0</v>
      </c>
      <c r="AI3" s="191" t="s">
        <v>577</v>
      </c>
      <c r="AJ3" s="191" t="s">
        <v>580</v>
      </c>
      <c r="AK3" s="191" t="s">
        <v>364</v>
      </c>
      <c r="AL3" s="191">
        <v>0</v>
      </c>
      <c r="AM3" s="191">
        <v>0</v>
      </c>
      <c r="AN3" s="191">
        <v>0</v>
      </c>
      <c r="AO3" s="191">
        <v>0</v>
      </c>
      <c r="AP3" s="191" t="s">
        <v>366</v>
      </c>
      <c r="AR3" s="191" t="s">
        <v>616</v>
      </c>
      <c r="AS3" s="191" t="s">
        <v>367</v>
      </c>
      <c r="AU3" s="191" t="s">
        <v>368</v>
      </c>
      <c r="AV3" s="191" t="s">
        <v>369</v>
      </c>
      <c r="AW3" s="191" t="s">
        <v>370</v>
      </c>
      <c r="AX3" s="191" t="s">
        <v>628</v>
      </c>
      <c r="AY3" s="191" t="s">
        <v>371</v>
      </c>
      <c r="BA3" s="191" t="s">
        <v>372</v>
      </c>
      <c r="BB3" s="191" t="s">
        <v>373</v>
      </c>
      <c r="BC3" s="191" t="s">
        <v>676</v>
      </c>
      <c r="BD3" s="191" t="s">
        <v>670</v>
      </c>
      <c r="BF3" s="191" t="s">
        <v>693</v>
      </c>
      <c r="BG3" s="191" t="s">
        <v>694</v>
      </c>
      <c r="BH3" s="191" t="s">
        <v>374</v>
      </c>
      <c r="BI3" s="191" t="s">
        <v>734</v>
      </c>
      <c r="BJ3" s="191" t="s">
        <v>751</v>
      </c>
      <c r="BK3" s="191" t="s">
        <v>772</v>
      </c>
      <c r="BL3" s="191" t="s">
        <v>782</v>
      </c>
      <c r="BM3" s="191" t="s">
        <v>784</v>
      </c>
      <c r="BN3" s="191" t="s">
        <v>790</v>
      </c>
      <c r="BO3" s="191" t="s">
        <v>815</v>
      </c>
    </row>
    <row r="4" spans="1:67" ht="36.6" customHeight="1" x14ac:dyDescent="0.3">
      <c r="A4" s="191" t="s">
        <v>358</v>
      </c>
      <c r="B4" s="191" t="s">
        <v>358</v>
      </c>
      <c r="C4" s="191" t="s">
        <v>358</v>
      </c>
      <c r="E4" s="191" t="s">
        <v>375</v>
      </c>
      <c r="F4" s="191" t="s">
        <v>376</v>
      </c>
      <c r="G4" s="191" t="s">
        <v>377</v>
      </c>
      <c r="H4" s="191" t="s">
        <v>431</v>
      </c>
      <c r="I4" s="191" t="s">
        <v>378</v>
      </c>
      <c r="J4" s="191" t="s">
        <v>379</v>
      </c>
      <c r="L4" s="191" t="s">
        <v>380</v>
      </c>
      <c r="M4" s="191">
        <v>1</v>
      </c>
      <c r="N4" s="191" t="s">
        <v>461</v>
      </c>
      <c r="O4" s="191" t="s">
        <v>471</v>
      </c>
      <c r="P4" s="191" t="s">
        <v>473</v>
      </c>
      <c r="Q4" s="191" t="s">
        <v>478</v>
      </c>
      <c r="R4" s="191" t="s">
        <v>488</v>
      </c>
      <c r="S4" s="191" t="s">
        <v>495</v>
      </c>
      <c r="T4" s="191" t="s">
        <v>499</v>
      </c>
      <c r="U4" s="191" t="s">
        <v>499</v>
      </c>
      <c r="V4" s="191" t="s">
        <v>499</v>
      </c>
      <c r="W4" s="191" t="s">
        <v>507</v>
      </c>
      <c r="X4" s="191" t="s">
        <v>517</v>
      </c>
      <c r="Y4" s="191" t="s">
        <v>520</v>
      </c>
      <c r="Z4" s="191" t="s">
        <v>520</v>
      </c>
      <c r="AA4" s="191" t="s">
        <v>538</v>
      </c>
      <c r="AC4" s="191" t="s">
        <v>381</v>
      </c>
      <c r="AD4" s="191" t="s">
        <v>382</v>
      </c>
      <c r="AE4" s="191">
        <v>0.01</v>
      </c>
      <c r="AF4" s="191" t="s">
        <v>383</v>
      </c>
      <c r="AG4" s="191">
        <v>0.01</v>
      </c>
      <c r="AI4" s="191" t="s">
        <v>578</v>
      </c>
      <c r="AJ4" s="191" t="s">
        <v>581</v>
      </c>
      <c r="AK4" s="191" t="s">
        <v>382</v>
      </c>
      <c r="AL4" s="191">
        <v>1</v>
      </c>
      <c r="AM4" s="191">
        <v>1</v>
      </c>
      <c r="AN4" s="191">
        <v>1</v>
      </c>
      <c r="AO4" s="191">
        <v>1</v>
      </c>
      <c r="AP4" s="191" t="s">
        <v>384</v>
      </c>
      <c r="AR4" s="191" t="s">
        <v>617</v>
      </c>
      <c r="AS4" s="191" t="s">
        <v>385</v>
      </c>
      <c r="AU4" s="191" t="s">
        <v>386</v>
      </c>
      <c r="AV4" s="191" t="s">
        <v>387</v>
      </c>
      <c r="AW4" s="191" t="s">
        <v>388</v>
      </c>
      <c r="AX4" s="191" t="s">
        <v>636</v>
      </c>
      <c r="AY4" s="191" t="s">
        <v>389</v>
      </c>
      <c r="BA4" s="191" t="s">
        <v>390</v>
      </c>
      <c r="BB4" s="191" t="s">
        <v>391</v>
      </c>
      <c r="BC4" s="191" t="s">
        <v>677</v>
      </c>
      <c r="BD4" s="191" t="s">
        <v>671</v>
      </c>
      <c r="BG4" s="191" t="s">
        <v>695</v>
      </c>
      <c r="BH4" s="191" t="s">
        <v>392</v>
      </c>
      <c r="BI4" s="191" t="s">
        <v>735</v>
      </c>
      <c r="BJ4" s="191" t="s">
        <v>752</v>
      </c>
      <c r="BK4" s="191" t="s">
        <v>773</v>
      </c>
      <c r="BL4" s="191" t="s">
        <v>783</v>
      </c>
      <c r="BM4" s="191" t="s">
        <v>785</v>
      </c>
      <c r="BN4" s="191" t="s">
        <v>791</v>
      </c>
      <c r="BO4" s="191" t="s">
        <v>816</v>
      </c>
    </row>
    <row r="5" spans="1:67" ht="36.6" customHeight="1" x14ac:dyDescent="0.3">
      <c r="B5" s="191" t="s">
        <v>393</v>
      </c>
      <c r="C5" s="191" t="s">
        <v>394</v>
      </c>
      <c r="E5" s="191" t="s">
        <v>395</v>
      </c>
      <c r="G5" s="191" t="s">
        <v>396</v>
      </c>
      <c r="I5" s="191" t="s">
        <v>397</v>
      </c>
      <c r="J5" s="191" t="s">
        <v>398</v>
      </c>
      <c r="M5" s="191">
        <v>2</v>
      </c>
      <c r="P5" s="191" t="s">
        <v>474</v>
      </c>
      <c r="Q5" s="191" t="s">
        <v>479</v>
      </c>
      <c r="R5" s="191" t="s">
        <v>489</v>
      </c>
      <c r="S5" s="191" t="s">
        <v>496</v>
      </c>
      <c r="T5" s="191" t="s">
        <v>500</v>
      </c>
      <c r="U5" s="191" t="s">
        <v>500</v>
      </c>
      <c r="V5" s="191" t="s">
        <v>500</v>
      </c>
      <c r="W5" s="191" t="s">
        <v>508</v>
      </c>
      <c r="Y5" s="191" t="s">
        <v>521</v>
      </c>
      <c r="Z5" s="191" t="s">
        <v>532</v>
      </c>
      <c r="AA5" s="191" t="s">
        <v>539</v>
      </c>
      <c r="AC5" s="191" t="s">
        <v>399</v>
      </c>
      <c r="AD5" s="191" t="s">
        <v>400</v>
      </c>
      <c r="AE5" s="191">
        <v>0.02</v>
      </c>
      <c r="AF5" s="191" t="s">
        <v>401</v>
      </c>
      <c r="AG5" s="191">
        <v>0.02</v>
      </c>
      <c r="AI5" s="191" t="s">
        <v>579</v>
      </c>
      <c r="AJ5" s="191" t="s">
        <v>582</v>
      </c>
      <c r="AK5" s="191" t="s">
        <v>400</v>
      </c>
      <c r="AL5" s="191">
        <v>2</v>
      </c>
      <c r="AM5" s="191">
        <v>2</v>
      </c>
      <c r="AN5" s="191">
        <v>2</v>
      </c>
      <c r="AO5" s="191">
        <v>2</v>
      </c>
      <c r="AP5" s="191" t="s">
        <v>402</v>
      </c>
      <c r="AU5" s="191" t="s">
        <v>390</v>
      </c>
      <c r="AV5" s="191" t="s">
        <v>404</v>
      </c>
      <c r="AW5" s="191" t="s">
        <v>624</v>
      </c>
      <c r="AX5" s="191" t="s">
        <v>629</v>
      </c>
      <c r="AY5" s="191" t="s">
        <v>405</v>
      </c>
      <c r="BC5" s="191" t="s">
        <v>678</v>
      </c>
      <c r="BG5" s="191" t="s">
        <v>696</v>
      </c>
      <c r="BK5" s="191" t="s">
        <v>774</v>
      </c>
      <c r="BN5" s="191" t="s">
        <v>792</v>
      </c>
      <c r="BO5" s="191" t="s">
        <v>817</v>
      </c>
    </row>
    <row r="6" spans="1:67" ht="36.6" customHeight="1" x14ac:dyDescent="0.3">
      <c r="E6" s="191" t="s">
        <v>298</v>
      </c>
      <c r="J6" s="191" t="s">
        <v>406</v>
      </c>
      <c r="M6" s="191">
        <v>3</v>
      </c>
      <c r="P6" s="191" t="s">
        <v>475</v>
      </c>
      <c r="Q6" s="191" t="s">
        <v>480</v>
      </c>
      <c r="R6" s="191" t="s">
        <v>490</v>
      </c>
      <c r="S6" s="191" t="s">
        <v>390</v>
      </c>
      <c r="T6" s="191" t="s">
        <v>501</v>
      </c>
      <c r="U6" s="191" t="s">
        <v>501</v>
      </c>
      <c r="V6" s="191" t="s">
        <v>501</v>
      </c>
      <c r="W6" s="191" t="s">
        <v>509</v>
      </c>
      <c r="Y6" s="191" t="s">
        <v>522</v>
      </c>
      <c r="Z6" s="191" t="s">
        <v>533</v>
      </c>
      <c r="AD6" s="191" t="s">
        <v>407</v>
      </c>
      <c r="AE6" s="191">
        <v>0.03</v>
      </c>
      <c r="AF6" s="191" t="s">
        <v>408</v>
      </c>
      <c r="AG6" s="191">
        <v>0.03</v>
      </c>
      <c r="AJ6" s="191" t="s">
        <v>583</v>
      </c>
      <c r="AK6" s="191" t="s">
        <v>407</v>
      </c>
      <c r="AL6" s="191">
        <v>3</v>
      </c>
      <c r="AM6" s="191">
        <v>3</v>
      </c>
      <c r="AN6" s="191">
        <v>3</v>
      </c>
      <c r="AO6" s="191">
        <v>3</v>
      </c>
      <c r="AP6" s="191" t="s">
        <v>409</v>
      </c>
      <c r="AV6" s="191" t="s">
        <v>410</v>
      </c>
      <c r="AW6" s="191" t="s">
        <v>732</v>
      </c>
      <c r="AX6" s="191" t="s">
        <v>630</v>
      </c>
      <c r="AY6" s="191" t="s">
        <v>411</v>
      </c>
      <c r="BO6" s="191" t="s">
        <v>818</v>
      </c>
    </row>
    <row r="7" spans="1:67" ht="36.6" customHeight="1" x14ac:dyDescent="0.3">
      <c r="E7" s="191" t="s">
        <v>307</v>
      </c>
      <c r="J7" s="191" t="s">
        <v>412</v>
      </c>
      <c r="M7" s="191">
        <v>4</v>
      </c>
      <c r="P7" s="191" t="s">
        <v>476</v>
      </c>
      <c r="Q7" s="191" t="s">
        <v>481</v>
      </c>
      <c r="R7" s="191" t="s">
        <v>491</v>
      </c>
      <c r="T7" s="191" t="s">
        <v>502</v>
      </c>
      <c r="U7" s="191" t="s">
        <v>390</v>
      </c>
      <c r="V7" s="191" t="s">
        <v>390</v>
      </c>
      <c r="W7" s="191" t="s">
        <v>510</v>
      </c>
      <c r="Y7" s="191" t="s">
        <v>523</v>
      </c>
      <c r="Z7" s="191" t="s">
        <v>534</v>
      </c>
      <c r="AD7" s="191" t="s">
        <v>413</v>
      </c>
      <c r="AE7" s="191">
        <v>0.04</v>
      </c>
      <c r="AG7" s="191">
        <v>0.04</v>
      </c>
      <c r="AJ7" s="191" t="s">
        <v>584</v>
      </c>
      <c r="AK7" s="191" t="s">
        <v>413</v>
      </c>
      <c r="AL7" s="191">
        <v>4</v>
      </c>
      <c r="AM7" s="191">
        <v>4</v>
      </c>
      <c r="AN7" s="191">
        <v>4</v>
      </c>
      <c r="AO7" s="191">
        <v>4</v>
      </c>
      <c r="AX7" s="191" t="s">
        <v>631</v>
      </c>
      <c r="AY7" s="191" t="s">
        <v>707</v>
      </c>
      <c r="BO7" s="191" t="s">
        <v>819</v>
      </c>
    </row>
    <row r="8" spans="1:67" ht="36.6" customHeight="1" x14ac:dyDescent="0.3">
      <c r="E8" s="191" t="s">
        <v>299</v>
      </c>
      <c r="J8" s="191" t="s">
        <v>414</v>
      </c>
      <c r="M8" s="191">
        <v>5</v>
      </c>
      <c r="Q8" s="191" t="s">
        <v>482</v>
      </c>
      <c r="R8" s="191" t="s">
        <v>492</v>
      </c>
      <c r="T8" s="191" t="s">
        <v>390</v>
      </c>
      <c r="W8" s="191" t="s">
        <v>511</v>
      </c>
      <c r="Y8" s="191" t="s">
        <v>524</v>
      </c>
      <c r="Z8" s="191" t="s">
        <v>535</v>
      </c>
      <c r="AD8" s="191" t="s">
        <v>415</v>
      </c>
      <c r="AG8" s="191">
        <v>0.05</v>
      </c>
      <c r="AJ8" s="191" t="s">
        <v>585</v>
      </c>
      <c r="AK8" s="191" t="s">
        <v>415</v>
      </c>
      <c r="AL8" s="191">
        <v>5</v>
      </c>
      <c r="AM8" s="191">
        <v>5</v>
      </c>
      <c r="AN8" s="191">
        <v>5</v>
      </c>
      <c r="AO8" s="191">
        <v>5</v>
      </c>
      <c r="AX8" s="191" t="s">
        <v>640</v>
      </c>
      <c r="AY8" s="191" t="s">
        <v>708</v>
      </c>
    </row>
    <row r="9" spans="1:67" ht="36.6" customHeight="1" x14ac:dyDescent="0.3">
      <c r="E9" s="191" t="s">
        <v>26</v>
      </c>
      <c r="J9" s="191" t="s">
        <v>416</v>
      </c>
      <c r="Q9" s="191" t="s">
        <v>483</v>
      </c>
      <c r="R9" s="191" t="s">
        <v>390</v>
      </c>
      <c r="W9" s="191" t="s">
        <v>512</v>
      </c>
      <c r="Y9" s="191" t="s">
        <v>525</v>
      </c>
      <c r="Z9" s="191" t="s">
        <v>528</v>
      </c>
      <c r="AD9" s="191" t="s">
        <v>417</v>
      </c>
      <c r="AG9" s="191">
        <v>0.06</v>
      </c>
      <c r="AJ9" s="191" t="s">
        <v>586</v>
      </c>
      <c r="AK9" s="191" t="s">
        <v>417</v>
      </c>
      <c r="AL9" s="191">
        <v>6</v>
      </c>
      <c r="AM9" s="191">
        <v>6</v>
      </c>
      <c r="AN9" s="191">
        <v>6</v>
      </c>
      <c r="AX9" s="191" t="s">
        <v>641</v>
      </c>
      <c r="AY9" s="191" t="s">
        <v>709</v>
      </c>
    </row>
    <row r="10" spans="1:67" ht="36.6" customHeight="1" x14ac:dyDescent="0.3">
      <c r="E10" s="191" t="s">
        <v>30</v>
      </c>
      <c r="J10" s="191" t="s">
        <v>418</v>
      </c>
      <c r="Q10" s="191" t="s">
        <v>484</v>
      </c>
      <c r="W10" s="191" t="s">
        <v>513</v>
      </c>
      <c r="Y10" s="191" t="s">
        <v>526</v>
      </c>
      <c r="Z10" s="191" t="s">
        <v>529</v>
      </c>
      <c r="AD10" s="191" t="s">
        <v>419</v>
      </c>
      <c r="AG10" s="191">
        <v>7.0000000000000007E-2</v>
      </c>
      <c r="AJ10" s="191" t="s">
        <v>587</v>
      </c>
      <c r="AK10" s="191" t="s">
        <v>419</v>
      </c>
      <c r="AL10" s="191">
        <v>7</v>
      </c>
      <c r="AN10" s="191">
        <v>7</v>
      </c>
      <c r="AX10" s="191" t="s">
        <v>632</v>
      </c>
      <c r="AY10" s="191" t="s">
        <v>710</v>
      </c>
    </row>
    <row r="11" spans="1:67" ht="36.6" customHeight="1" x14ac:dyDescent="0.3">
      <c r="E11" s="191" t="s">
        <v>25</v>
      </c>
      <c r="J11" s="191" t="s">
        <v>420</v>
      </c>
      <c r="Q11" s="191" t="s">
        <v>476</v>
      </c>
      <c r="W11" s="191" t="s">
        <v>514</v>
      </c>
      <c r="Y11" s="191" t="s">
        <v>527</v>
      </c>
      <c r="Z11" s="191" t="s">
        <v>390</v>
      </c>
      <c r="AD11" s="191" t="s">
        <v>421</v>
      </c>
      <c r="AJ11" s="191" t="s">
        <v>588</v>
      </c>
      <c r="AK11" s="191" t="s">
        <v>421</v>
      </c>
      <c r="AL11" s="191">
        <v>8</v>
      </c>
      <c r="AN11" s="191">
        <v>8</v>
      </c>
      <c r="AX11" s="191" t="s">
        <v>635</v>
      </c>
      <c r="AY11" s="191" t="s">
        <v>711</v>
      </c>
    </row>
    <row r="12" spans="1:67" ht="36.6" customHeight="1" x14ac:dyDescent="0.3">
      <c r="E12" s="191" t="s">
        <v>224</v>
      </c>
      <c r="J12" s="191" t="s">
        <v>422</v>
      </c>
      <c r="W12" s="191" t="s">
        <v>390</v>
      </c>
      <c r="Y12" s="191" t="s">
        <v>528</v>
      </c>
      <c r="AD12" s="191" t="s">
        <v>423</v>
      </c>
      <c r="AJ12" s="191" t="s">
        <v>589</v>
      </c>
      <c r="AK12" s="191" t="s">
        <v>423</v>
      </c>
      <c r="AL12" s="191">
        <v>9</v>
      </c>
      <c r="AX12" s="191" t="s">
        <v>633</v>
      </c>
    </row>
    <row r="13" spans="1:67" ht="36.6" customHeight="1" x14ac:dyDescent="0.3">
      <c r="E13" s="191" t="s">
        <v>317</v>
      </c>
      <c r="J13" s="191" t="s">
        <v>424</v>
      </c>
      <c r="Y13" s="191" t="s">
        <v>529</v>
      </c>
      <c r="AD13" s="191" t="s">
        <v>408</v>
      </c>
      <c r="AJ13" s="191" t="s">
        <v>590</v>
      </c>
      <c r="AK13" s="191" t="s">
        <v>408</v>
      </c>
      <c r="AL13" s="191">
        <v>10</v>
      </c>
      <c r="AX13" s="191" t="s">
        <v>634</v>
      </c>
    </row>
    <row r="14" spans="1:67" ht="36.6" customHeight="1" x14ac:dyDescent="0.3">
      <c r="E14" s="191" t="s">
        <v>425</v>
      </c>
      <c r="J14" s="191" t="s">
        <v>426</v>
      </c>
      <c r="Y14" s="191" t="s">
        <v>530</v>
      </c>
      <c r="AJ14" s="191" t="s">
        <v>591</v>
      </c>
    </row>
    <row r="15" spans="1:67" ht="36.6" customHeight="1" x14ac:dyDescent="0.3">
      <c r="E15" s="191" t="s">
        <v>31</v>
      </c>
      <c r="J15" s="191" t="s">
        <v>427</v>
      </c>
      <c r="Y15" s="191" t="s">
        <v>390</v>
      </c>
      <c r="AJ15" s="191" t="s">
        <v>592</v>
      </c>
    </row>
    <row r="16" spans="1:67" ht="36.6" customHeight="1" x14ac:dyDescent="0.3">
      <c r="E16" s="191" t="s">
        <v>428</v>
      </c>
      <c r="J16" s="191" t="s">
        <v>429</v>
      </c>
      <c r="AJ16" s="191" t="s">
        <v>593</v>
      </c>
    </row>
    <row r="17" spans="10:36" ht="36.6" customHeight="1" x14ac:dyDescent="0.3">
      <c r="J17" s="191" t="s">
        <v>435</v>
      </c>
      <c r="AJ17" s="191" t="s">
        <v>594</v>
      </c>
    </row>
    <row r="18" spans="10:36" x14ac:dyDescent="0.3">
      <c r="AJ18" s="191" t="s">
        <v>390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242D4-A9EC-45F6-AD19-B1FBBD4C3521}">
  <dimension ref="B1:E70"/>
  <sheetViews>
    <sheetView zoomScale="80" zoomScaleNormal="80" workbookViewId="0">
      <selection activeCell="B1" sqref="B1"/>
    </sheetView>
  </sheetViews>
  <sheetFormatPr defaultColWidth="8.88671875" defaultRowHeight="15" customHeight="1" x14ac:dyDescent="0.3"/>
  <cols>
    <col min="1" max="1" width="3.5546875" style="2" customWidth="1"/>
    <col min="2" max="2" width="46.5546875" style="11" customWidth="1"/>
    <col min="3" max="3" width="73.6640625" style="26" customWidth="1"/>
    <col min="4" max="4" width="3.6640625" style="11" customWidth="1"/>
    <col min="5" max="5" width="128.33203125" style="2" customWidth="1"/>
    <col min="6" max="16384" width="8.88671875" style="2"/>
  </cols>
  <sheetData>
    <row r="1" spans="2:5" ht="24" customHeight="1" x14ac:dyDescent="0.3">
      <c r="B1" s="27" t="s">
        <v>351</v>
      </c>
      <c r="C1" s="284" t="s">
        <v>1013</v>
      </c>
    </row>
    <row r="2" spans="2:5" ht="14.4" x14ac:dyDescent="0.3">
      <c r="B2" s="9"/>
      <c r="C2" s="10"/>
    </row>
    <row r="3" spans="2:5" ht="14.4" x14ac:dyDescent="0.3">
      <c r="B3" s="12" t="s">
        <v>440</v>
      </c>
      <c r="C3" s="13" t="s">
        <v>0</v>
      </c>
    </row>
    <row r="4" spans="2:5" ht="14.4" x14ac:dyDescent="0.3">
      <c r="B4" s="9"/>
      <c r="C4" s="10"/>
    </row>
    <row r="5" spans="2:5" ht="14.4" x14ac:dyDescent="0.3">
      <c r="B5" s="14" t="s">
        <v>441</v>
      </c>
      <c r="C5" s="15"/>
      <c r="E5" s="28" t="s">
        <v>439</v>
      </c>
    </row>
    <row r="6" spans="2:5" ht="14.4" x14ac:dyDescent="0.3">
      <c r="B6" s="9"/>
      <c r="C6" s="10"/>
    </row>
    <row r="7" spans="2:5" ht="14.4" x14ac:dyDescent="0.3">
      <c r="B7" s="14" t="s">
        <v>442</v>
      </c>
      <c r="C7" s="16"/>
      <c r="E7" s="28"/>
    </row>
    <row r="8" spans="2:5" ht="14.4" x14ac:dyDescent="0.3">
      <c r="B8" s="9"/>
      <c r="C8" s="10"/>
    </row>
    <row r="9" spans="2:5" ht="14.4" x14ac:dyDescent="0.3">
      <c r="B9" s="17" t="s">
        <v>443</v>
      </c>
      <c r="C9" s="18"/>
      <c r="E9" s="28" t="s">
        <v>1016</v>
      </c>
    </row>
    <row r="10" spans="2:5" ht="14.4" x14ac:dyDescent="0.3">
      <c r="B10" s="9"/>
      <c r="C10" s="10"/>
    </row>
    <row r="11" spans="2:5" ht="14.4" x14ac:dyDescent="0.3">
      <c r="B11" s="9"/>
      <c r="C11" s="10"/>
    </row>
    <row r="12" spans="2:5" ht="14.4" x14ac:dyDescent="0.3">
      <c r="B12" s="12" t="s">
        <v>449</v>
      </c>
      <c r="C12" s="13" t="s">
        <v>0</v>
      </c>
    </row>
    <row r="13" spans="2:5" ht="14.4" x14ac:dyDescent="0.3">
      <c r="B13" s="9"/>
      <c r="C13" s="10"/>
    </row>
    <row r="14" spans="2:5" ht="45.6" customHeight="1" x14ac:dyDescent="0.3">
      <c r="B14" s="19" t="s">
        <v>2</v>
      </c>
      <c r="C14" s="20"/>
      <c r="E14" s="30" t="s">
        <v>1017</v>
      </c>
    </row>
    <row r="15" spans="2:5" ht="14.4" x14ac:dyDescent="0.3">
      <c r="B15" s="9"/>
      <c r="C15" s="10"/>
    </row>
    <row r="16" spans="2:5" ht="14.4" x14ac:dyDescent="0.3">
      <c r="B16" s="14" t="s">
        <v>3</v>
      </c>
      <c r="C16" s="29"/>
      <c r="E16" s="28" t="s">
        <v>444</v>
      </c>
    </row>
    <row r="17" spans="2:5" ht="14.4" x14ac:dyDescent="0.3">
      <c r="B17" s="9"/>
      <c r="C17" s="10"/>
    </row>
    <row r="18" spans="2:5" ht="14.4" x14ac:dyDescent="0.3">
      <c r="B18" s="14" t="s">
        <v>446</v>
      </c>
      <c r="C18" s="21"/>
      <c r="E18" s="28" t="s">
        <v>445</v>
      </c>
    </row>
    <row r="19" spans="2:5" ht="14.4" x14ac:dyDescent="0.3">
      <c r="B19" s="9"/>
      <c r="C19" s="10"/>
    </row>
    <row r="20" spans="2:5" ht="14.4" x14ac:dyDescent="0.3">
      <c r="B20" s="9"/>
      <c r="C20" s="10"/>
    </row>
    <row r="21" spans="2:5" ht="14.4" x14ac:dyDescent="0.3">
      <c r="B21" s="12" t="s">
        <v>5</v>
      </c>
      <c r="C21" s="13" t="s">
        <v>0</v>
      </c>
    </row>
    <row r="22" spans="2:5" ht="14.4" x14ac:dyDescent="0.3">
      <c r="B22" s="9"/>
      <c r="C22" s="10"/>
    </row>
    <row r="23" spans="2:5" ht="14.4" x14ac:dyDescent="0.3">
      <c r="B23" s="14" t="s">
        <v>436</v>
      </c>
      <c r="C23" s="15"/>
      <c r="E23" s="28"/>
    </row>
    <row r="24" spans="2:5" ht="14.4" x14ac:dyDescent="0.3">
      <c r="B24" s="9"/>
      <c r="C24" s="10"/>
    </row>
    <row r="25" spans="2:5" ht="14.4" x14ac:dyDescent="0.3">
      <c r="B25" s="14" t="s">
        <v>7</v>
      </c>
      <c r="C25" s="16"/>
      <c r="E25" s="28" t="s">
        <v>6</v>
      </c>
    </row>
    <row r="26" spans="2:5" ht="14.4" x14ac:dyDescent="0.3">
      <c r="B26" s="9"/>
      <c r="C26" s="10"/>
    </row>
    <row r="27" spans="2:5" ht="14.4" x14ac:dyDescent="0.3">
      <c r="B27" s="14" t="s">
        <v>8</v>
      </c>
      <c r="C27" s="22"/>
    </row>
    <row r="28" spans="2:5" ht="14.4" x14ac:dyDescent="0.3">
      <c r="B28" s="9"/>
      <c r="C28" s="10"/>
    </row>
    <row r="29" spans="2:5" ht="14.4" x14ac:dyDescent="0.3">
      <c r="B29" s="14" t="s">
        <v>430</v>
      </c>
      <c r="C29" s="23"/>
    </row>
    <row r="30" spans="2:5" ht="14.4" x14ac:dyDescent="0.3">
      <c r="B30" s="9"/>
      <c r="C30" s="10"/>
    </row>
    <row r="31" spans="2:5" ht="14.4" x14ac:dyDescent="0.3">
      <c r="B31" s="14" t="s">
        <v>432</v>
      </c>
      <c r="C31" s="21"/>
    </row>
    <row r="32" spans="2:5" ht="14.4" x14ac:dyDescent="0.3">
      <c r="B32" s="9"/>
      <c r="C32" s="10"/>
    </row>
    <row r="33" spans="2:3" ht="14.4" x14ac:dyDescent="0.3">
      <c r="B33" s="14" t="s">
        <v>433</v>
      </c>
      <c r="C33" s="24"/>
    </row>
    <row r="34" spans="2:3" ht="14.4" x14ac:dyDescent="0.3">
      <c r="B34" s="9"/>
      <c r="C34" s="10"/>
    </row>
    <row r="35" spans="2:3" ht="27.6" x14ac:dyDescent="0.3">
      <c r="B35" s="25" t="s">
        <v>434</v>
      </c>
      <c r="C35" s="24"/>
    </row>
    <row r="36" spans="2:3" ht="14.4" x14ac:dyDescent="0.3">
      <c r="B36" s="9"/>
      <c r="C36" s="10"/>
    </row>
    <row r="37" spans="2:3" ht="14.4" x14ac:dyDescent="0.3">
      <c r="B37" s="17" t="s">
        <v>22</v>
      </c>
      <c r="C37" s="18"/>
    </row>
    <row r="38" spans="2:3" ht="14.4" x14ac:dyDescent="0.3"/>
    <row r="39" spans="2:3" ht="14.4" x14ac:dyDescent="0.3"/>
    <row r="40" spans="2:3" ht="14.4" x14ac:dyDescent="0.3"/>
    <row r="41" spans="2:3" ht="14.4" x14ac:dyDescent="0.3"/>
    <row r="42" spans="2:3" ht="14.4" x14ac:dyDescent="0.3"/>
    <row r="43" spans="2:3" ht="14.4" x14ac:dyDescent="0.3"/>
    <row r="44" spans="2:3" ht="14.4" x14ac:dyDescent="0.3"/>
    <row r="45" spans="2:3" ht="14.4" x14ac:dyDescent="0.3"/>
    <row r="46" spans="2:3" ht="14.4" x14ac:dyDescent="0.3"/>
    <row r="47" spans="2:3" ht="14.4" x14ac:dyDescent="0.3"/>
    <row r="48" spans="2:3" ht="14.4" x14ac:dyDescent="0.3"/>
    <row r="49" ht="14.4" x14ac:dyDescent="0.3"/>
    <row r="50" ht="14.4" x14ac:dyDescent="0.3"/>
    <row r="51" ht="14.4" x14ac:dyDescent="0.3"/>
    <row r="52" ht="14.4" x14ac:dyDescent="0.3"/>
    <row r="53" ht="14.4" x14ac:dyDescent="0.3"/>
    <row r="54" ht="14.4" x14ac:dyDescent="0.3"/>
    <row r="55" ht="14.4" x14ac:dyDescent="0.3"/>
    <row r="56" ht="14.4" x14ac:dyDescent="0.3"/>
    <row r="57" ht="14.4" x14ac:dyDescent="0.3"/>
    <row r="58" ht="14.4" x14ac:dyDescent="0.3"/>
    <row r="59" ht="14.4" x14ac:dyDescent="0.3"/>
    <row r="60" ht="14.4" x14ac:dyDescent="0.3"/>
    <row r="61" ht="14.4" x14ac:dyDescent="0.3"/>
    <row r="62" ht="14.4" x14ac:dyDescent="0.3"/>
    <row r="63" ht="14.4" x14ac:dyDescent="0.3"/>
    <row r="64" ht="14.4" x14ac:dyDescent="0.3"/>
    <row r="65" ht="14.4" x14ac:dyDescent="0.3"/>
    <row r="66" ht="14.4" x14ac:dyDescent="0.3"/>
    <row r="67" ht="14.4" x14ac:dyDescent="0.3"/>
    <row r="68" ht="14.4" x14ac:dyDescent="0.3"/>
    <row r="69" ht="14.4" x14ac:dyDescent="0.3"/>
    <row r="70" ht="14.4" x14ac:dyDescent="0.3"/>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90F90A3F-A884-4041-8B9B-6D5790560E8D}">
          <x14:formula1>
            <xm:f>menus!$E$3:$E$16</xm:f>
          </x14:formula1>
          <xm:sqref>C14</xm:sqref>
        </x14:dataValidation>
        <x14:dataValidation type="list" allowBlank="1" showInputMessage="1" showErrorMessage="1" xr:uid="{44D9573D-8227-4F6F-9472-A7BF0B44A843}">
          <x14:formula1>
            <xm:f>menus!$G$3:$G$5</xm:f>
          </x14:formula1>
          <xm:sqref>C27</xm:sqref>
        </x14:dataValidation>
        <x14:dataValidation type="list" allowBlank="1" showInputMessage="1" showErrorMessage="1" xr:uid="{A5E55C35-5645-4E13-8700-A863FD2678A6}">
          <x14:formula1>
            <xm:f>menus!$F$3:$F$4</xm:f>
          </x14:formula1>
          <xm:sqref>C18</xm:sqref>
        </x14:dataValidation>
        <x14:dataValidation type="list" allowBlank="1" showInputMessage="1" showErrorMessage="1" xr:uid="{028BBD8C-0A78-4D80-8C13-40853C639F64}">
          <x14:formula1>
            <xm:f>menus!$H$3:$H$4</xm:f>
          </x14:formula1>
          <xm:sqref>C29</xm:sqref>
        </x14:dataValidation>
        <x14:dataValidation type="list" allowBlank="1" showInputMessage="1" showErrorMessage="1" xr:uid="{3EB67956-6DFB-4F0D-A22D-09BA57ED6AC3}">
          <x14:formula1>
            <xm:f>menus!$A$3:$A$4</xm:f>
          </x14:formula1>
          <xm:sqref>C31</xm:sqref>
        </x14:dataValidation>
        <x14:dataValidation type="list" allowBlank="1" showInputMessage="1" showErrorMessage="1" xr:uid="{41BE3EF2-64BD-4620-B660-3B3CD54CE92F}">
          <x14:formula1>
            <xm:f>menus!$I$3:$I$5</xm:f>
          </x14:formula1>
          <xm:sqref>C33</xm:sqref>
        </x14:dataValidation>
        <x14:dataValidation type="list" allowBlank="1" showInputMessage="1" showErrorMessage="1" xr:uid="{DFB1F521-2CEB-4C82-9ED1-331602FEDF1A}">
          <x14:formula1>
            <xm:f>menus!$J$3:$J$17</xm:f>
          </x14:formula1>
          <xm:sqref>C35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3859D-DF42-4C3A-84A7-2FCCB6205922}">
  <dimension ref="B1:G342"/>
  <sheetViews>
    <sheetView zoomScale="70" zoomScaleNormal="70" workbookViewId="0">
      <selection activeCell="B1" sqref="B1"/>
    </sheetView>
  </sheetViews>
  <sheetFormatPr defaultColWidth="8.88671875" defaultRowHeight="14.4" x14ac:dyDescent="0.3"/>
  <cols>
    <col min="1" max="1" width="3.5546875" style="2" customWidth="1"/>
    <col min="2" max="2" width="55.33203125" style="11" customWidth="1"/>
    <col min="3" max="3" width="80" style="26" customWidth="1"/>
    <col min="4" max="4" width="3.44140625" style="11" customWidth="1"/>
    <col min="5" max="5" width="70" style="58" customWidth="1"/>
    <col min="6" max="6" width="76" style="58" customWidth="1"/>
    <col min="7" max="7" width="46.88671875" style="4" customWidth="1"/>
    <col min="8" max="16384" width="8.88671875" style="2"/>
  </cols>
  <sheetData>
    <row r="1" spans="2:7" ht="22.8" customHeight="1" x14ac:dyDescent="0.3">
      <c r="B1" s="27" t="s">
        <v>437</v>
      </c>
      <c r="C1" s="284" t="s">
        <v>855</v>
      </c>
      <c r="D1" s="9"/>
      <c r="E1" s="33"/>
      <c r="F1" s="31"/>
      <c r="G1" s="32"/>
    </row>
    <row r="2" spans="2:7" x14ac:dyDescent="0.3">
      <c r="B2" s="9"/>
      <c r="C2" s="10"/>
      <c r="D2" s="9"/>
      <c r="E2" s="33"/>
      <c r="F2" s="33"/>
    </row>
    <row r="3" spans="2:7" x14ac:dyDescent="0.3">
      <c r="B3" s="12" t="s">
        <v>12</v>
      </c>
      <c r="C3" s="13" t="s">
        <v>0</v>
      </c>
      <c r="D3" s="9"/>
      <c r="E3" s="33"/>
      <c r="F3" s="33"/>
    </row>
    <row r="4" spans="2:7" x14ac:dyDescent="0.3">
      <c r="B4" s="9"/>
      <c r="C4" s="10"/>
      <c r="D4" s="9"/>
      <c r="E4" s="33"/>
      <c r="F4" s="33"/>
    </row>
    <row r="5" spans="2:7" ht="49.8" customHeight="1" x14ac:dyDescent="0.3">
      <c r="B5" s="14" t="s">
        <v>13</v>
      </c>
      <c r="C5" s="15"/>
      <c r="D5" s="9"/>
      <c r="E5" s="30" t="s">
        <v>1018</v>
      </c>
      <c r="F5" s="33"/>
    </row>
    <row r="6" spans="2:7" x14ac:dyDescent="0.3">
      <c r="B6" s="9"/>
      <c r="C6" s="10"/>
      <c r="D6" s="9"/>
      <c r="E6" s="30"/>
      <c r="F6" s="33"/>
    </row>
    <row r="7" spans="2:7" x14ac:dyDescent="0.3">
      <c r="B7" s="14" t="s">
        <v>14</v>
      </c>
      <c r="C7" s="59"/>
      <c r="D7" s="9"/>
      <c r="E7" s="30"/>
      <c r="F7" s="33"/>
    </row>
    <row r="8" spans="2:7" ht="13.8" x14ac:dyDescent="0.3">
      <c r="B8" s="9"/>
      <c r="C8" s="9"/>
      <c r="D8" s="9"/>
      <c r="E8" s="30"/>
      <c r="F8" s="33"/>
    </row>
    <row r="9" spans="2:7" x14ac:dyDescent="0.3">
      <c r="B9" s="14" t="s">
        <v>15</v>
      </c>
      <c r="C9" s="21"/>
      <c r="D9" s="9"/>
      <c r="E9" s="30" t="s">
        <v>450</v>
      </c>
      <c r="F9" s="33"/>
    </row>
    <row r="10" spans="2:7" ht="13.8" x14ac:dyDescent="0.3">
      <c r="B10" s="9"/>
      <c r="C10" s="9"/>
      <c r="D10" s="9"/>
      <c r="E10" s="30"/>
      <c r="F10" s="33"/>
    </row>
    <row r="11" spans="2:7" x14ac:dyDescent="0.3">
      <c r="B11" s="14" t="s">
        <v>16</v>
      </c>
      <c r="C11" s="59"/>
      <c r="D11" s="9"/>
      <c r="E11" s="30" t="s">
        <v>451</v>
      </c>
      <c r="F11" s="33"/>
    </row>
    <row r="12" spans="2:7" ht="13.8" x14ac:dyDescent="0.3">
      <c r="B12" s="9"/>
      <c r="C12" s="9"/>
      <c r="D12" s="9"/>
      <c r="E12" s="30"/>
      <c r="F12" s="33"/>
    </row>
    <row r="13" spans="2:7" x14ac:dyDescent="0.3">
      <c r="B13" s="14" t="s">
        <v>17</v>
      </c>
      <c r="C13" s="59"/>
      <c r="D13" s="9"/>
      <c r="E13" s="30" t="s">
        <v>452</v>
      </c>
      <c r="F13" s="33"/>
    </row>
    <row r="14" spans="2:7" ht="13.8" x14ac:dyDescent="0.3">
      <c r="B14" s="9"/>
      <c r="C14" s="9"/>
      <c r="D14" s="9"/>
      <c r="E14" s="30"/>
      <c r="F14" s="33"/>
    </row>
    <row r="15" spans="2:7" x14ac:dyDescent="0.3">
      <c r="B15" s="14" t="s">
        <v>18</v>
      </c>
      <c r="C15" s="59"/>
      <c r="D15" s="9"/>
      <c r="E15" s="30" t="s">
        <v>452</v>
      </c>
      <c r="F15" s="33"/>
    </row>
    <row r="16" spans="2:7" ht="13.8" x14ac:dyDescent="0.3">
      <c r="B16" s="9"/>
      <c r="C16" s="9"/>
      <c r="D16" s="9"/>
      <c r="E16" s="30"/>
      <c r="F16" s="33"/>
    </row>
    <row r="17" spans="2:6" ht="27.6" x14ac:dyDescent="0.3">
      <c r="B17" s="34" t="s">
        <v>19</v>
      </c>
      <c r="C17" s="21"/>
      <c r="D17" s="9"/>
      <c r="E17" s="30" t="s">
        <v>453</v>
      </c>
      <c r="F17" s="33"/>
    </row>
    <row r="18" spans="2:6" ht="13.8" x14ac:dyDescent="0.3">
      <c r="B18" s="35"/>
      <c r="C18" s="9"/>
      <c r="D18" s="9"/>
      <c r="E18" s="30"/>
      <c r="F18" s="33"/>
    </row>
    <row r="19" spans="2:6" ht="27.6" x14ac:dyDescent="0.3">
      <c r="B19" s="34" t="s">
        <v>20</v>
      </c>
      <c r="C19" s="21"/>
      <c r="D19" s="9"/>
      <c r="E19" s="30" t="s">
        <v>453</v>
      </c>
      <c r="F19" s="33"/>
    </row>
    <row r="20" spans="2:6" ht="13.8" x14ac:dyDescent="0.3">
      <c r="B20" s="35"/>
      <c r="C20" s="9"/>
      <c r="D20" s="9"/>
      <c r="E20" s="30"/>
      <c r="F20" s="33"/>
    </row>
    <row r="21" spans="2:6" ht="27.6" x14ac:dyDescent="0.3">
      <c r="B21" s="34" t="s">
        <v>21</v>
      </c>
      <c r="C21" s="21"/>
      <c r="D21" s="9"/>
      <c r="E21" s="30" t="s">
        <v>453</v>
      </c>
      <c r="F21" s="33"/>
    </row>
    <row r="22" spans="2:6" ht="13.8" x14ac:dyDescent="0.3">
      <c r="B22" s="9"/>
      <c r="C22" s="9"/>
      <c r="D22" s="9"/>
      <c r="E22" s="30"/>
      <c r="F22" s="33"/>
    </row>
    <row r="23" spans="2:6" x14ac:dyDescent="0.3">
      <c r="B23" s="17" t="s">
        <v>22</v>
      </c>
      <c r="C23" s="18"/>
      <c r="D23" s="9"/>
      <c r="E23" s="30"/>
      <c r="F23" s="33"/>
    </row>
    <row r="24" spans="2:6" x14ac:dyDescent="0.3">
      <c r="B24" s="9"/>
      <c r="C24" s="10"/>
      <c r="D24" s="9"/>
      <c r="E24" s="30"/>
      <c r="F24" s="33"/>
    </row>
    <row r="25" spans="2:6" ht="13.8" x14ac:dyDescent="0.3">
      <c r="B25" s="61" t="s">
        <v>458</v>
      </c>
      <c r="C25" s="36" t="s">
        <v>0</v>
      </c>
      <c r="D25" s="9"/>
      <c r="E25" s="30"/>
      <c r="F25" s="33"/>
    </row>
    <row r="26" spans="2:6" x14ac:dyDescent="0.3">
      <c r="B26" s="9"/>
      <c r="C26" s="10"/>
      <c r="D26" s="9"/>
      <c r="E26" s="30"/>
      <c r="F26" s="33"/>
    </row>
    <row r="27" spans="2:6" x14ac:dyDescent="0.3">
      <c r="B27" s="37" t="s">
        <v>23</v>
      </c>
      <c r="C27" s="38" t="s">
        <v>0</v>
      </c>
      <c r="D27" s="9"/>
      <c r="E27" s="30"/>
      <c r="F27" s="33"/>
    </row>
    <row r="28" spans="2:6" x14ac:dyDescent="0.3">
      <c r="B28" s="9"/>
      <c r="C28" s="10"/>
      <c r="D28" s="9"/>
      <c r="E28" s="30"/>
      <c r="F28" s="33"/>
    </row>
    <row r="29" spans="2:6" ht="27.6" x14ac:dyDescent="0.3">
      <c r="B29" s="14" t="s">
        <v>868</v>
      </c>
      <c r="C29" s="73"/>
      <c r="D29" s="9"/>
      <c r="E29" s="30" t="s">
        <v>809</v>
      </c>
      <c r="F29" s="33"/>
    </row>
    <row r="30" spans="2:6" ht="27.6" x14ac:dyDescent="0.3">
      <c r="B30" s="14" t="s">
        <v>869</v>
      </c>
      <c r="C30" s="73"/>
      <c r="D30" s="9"/>
      <c r="E30" s="30" t="s">
        <v>810</v>
      </c>
      <c r="F30" s="33"/>
    </row>
    <row r="31" spans="2:6" x14ac:dyDescent="0.3">
      <c r="B31" s="9"/>
      <c r="C31" s="60"/>
      <c r="D31" s="9"/>
      <c r="E31" s="30"/>
      <c r="F31" s="33"/>
    </row>
    <row r="32" spans="2:6" ht="27.6" x14ac:dyDescent="0.3">
      <c r="B32" s="260" t="s">
        <v>870</v>
      </c>
      <c r="C32" s="72"/>
      <c r="D32" s="9"/>
      <c r="E32" s="30" t="s">
        <v>455</v>
      </c>
      <c r="F32" s="33"/>
    </row>
    <row r="33" spans="2:6" x14ac:dyDescent="0.3">
      <c r="B33" s="9"/>
      <c r="C33" s="10"/>
      <c r="D33" s="9"/>
      <c r="E33" s="30"/>
      <c r="F33" s="33"/>
    </row>
    <row r="34" spans="2:6" x14ac:dyDescent="0.3">
      <c r="B34" s="17" t="s">
        <v>22</v>
      </c>
      <c r="C34" s="18"/>
      <c r="D34" s="9"/>
      <c r="E34" s="30"/>
      <c r="F34" s="33"/>
    </row>
    <row r="35" spans="2:6" x14ac:dyDescent="0.3">
      <c r="B35" s="9"/>
      <c r="C35" s="10"/>
      <c r="D35" s="9"/>
      <c r="E35" s="30"/>
      <c r="F35" s="33"/>
    </row>
    <row r="36" spans="2:6" x14ac:dyDescent="0.3">
      <c r="B36" s="9"/>
      <c r="C36" s="10"/>
      <c r="D36" s="9"/>
      <c r="E36" s="30"/>
      <c r="F36" s="33"/>
    </row>
    <row r="37" spans="2:6" x14ac:dyDescent="0.3">
      <c r="B37" s="37" t="s">
        <v>309</v>
      </c>
      <c r="C37" s="38" t="s">
        <v>0</v>
      </c>
      <c r="D37" s="9"/>
      <c r="E37" s="30"/>
      <c r="F37" s="33"/>
    </row>
    <row r="38" spans="2:6" x14ac:dyDescent="0.3">
      <c r="B38" s="9"/>
      <c r="C38" s="10"/>
      <c r="D38" s="9"/>
      <c r="E38" s="30"/>
      <c r="F38" s="33"/>
    </row>
    <row r="39" spans="2:6" x14ac:dyDescent="0.3">
      <c r="B39" s="17" t="s">
        <v>22</v>
      </c>
      <c r="C39" s="18"/>
      <c r="D39" s="9"/>
      <c r="E39" s="30"/>
      <c r="F39" s="33"/>
    </row>
    <row r="40" spans="2:6" ht="15" thickBot="1" x14ac:dyDescent="0.35">
      <c r="B40" s="9"/>
      <c r="C40" s="10"/>
      <c r="D40" s="9"/>
      <c r="E40" s="30"/>
      <c r="F40" s="33"/>
    </row>
    <row r="41" spans="2:6" x14ac:dyDescent="0.3">
      <c r="B41" s="41" t="s">
        <v>357</v>
      </c>
      <c r="C41" s="42"/>
      <c r="D41" s="9"/>
      <c r="E41" s="30"/>
      <c r="F41" s="33"/>
    </row>
    <row r="42" spans="2:6" x14ac:dyDescent="0.3">
      <c r="B42" s="43"/>
      <c r="C42" s="44"/>
      <c r="D42" s="9"/>
      <c r="E42" s="30"/>
      <c r="F42" s="33"/>
    </row>
    <row r="43" spans="2:6" x14ac:dyDescent="0.3">
      <c r="B43" s="45" t="s">
        <v>797</v>
      </c>
      <c r="C43" s="44"/>
      <c r="D43" s="9"/>
      <c r="E43" s="30"/>
      <c r="F43" s="33"/>
    </row>
    <row r="44" spans="2:6" ht="15" thickBot="1" x14ac:dyDescent="0.35">
      <c r="B44" s="49" t="s">
        <v>798</v>
      </c>
      <c r="C44" s="50"/>
      <c r="D44" s="9"/>
      <c r="E44" s="30"/>
      <c r="F44" s="33"/>
    </row>
    <row r="45" spans="2:6" x14ac:dyDescent="0.3">
      <c r="B45" s="9"/>
      <c r="C45" s="10"/>
      <c r="D45" s="9"/>
      <c r="E45" s="30"/>
      <c r="F45" s="33"/>
    </row>
    <row r="46" spans="2:6" ht="15" thickBot="1" x14ac:dyDescent="0.35">
      <c r="B46" s="9"/>
      <c r="C46" s="10"/>
      <c r="D46" s="9"/>
      <c r="E46" s="30"/>
      <c r="F46" s="33"/>
    </row>
    <row r="47" spans="2:6" x14ac:dyDescent="0.3">
      <c r="B47" s="41" t="s">
        <v>302</v>
      </c>
      <c r="C47" s="42"/>
      <c r="D47" s="9"/>
      <c r="E47" s="30"/>
      <c r="F47" s="33"/>
    </row>
    <row r="48" spans="2:6" x14ac:dyDescent="0.3">
      <c r="B48" s="43"/>
      <c r="C48" s="44"/>
      <c r="D48" s="9"/>
      <c r="E48" s="30"/>
      <c r="F48" s="33"/>
    </row>
    <row r="49" spans="2:6" x14ac:dyDescent="0.3">
      <c r="B49" s="45" t="s">
        <v>325</v>
      </c>
      <c r="C49" s="44"/>
      <c r="D49" s="9"/>
      <c r="E49" s="30"/>
      <c r="F49" s="33"/>
    </row>
    <row r="50" spans="2:6" ht="15.6" customHeight="1" x14ac:dyDescent="0.3">
      <c r="B50" s="46" t="s">
        <v>303</v>
      </c>
      <c r="C50" s="62"/>
      <c r="D50" s="9"/>
      <c r="E50" s="228" t="s">
        <v>541</v>
      </c>
      <c r="F50" s="33"/>
    </row>
    <row r="51" spans="2:6" x14ac:dyDescent="0.3">
      <c r="B51" s="46" t="s">
        <v>304</v>
      </c>
      <c r="C51" s="62"/>
      <c r="D51" s="9"/>
      <c r="E51" s="228"/>
      <c r="F51" s="33"/>
    </row>
    <row r="52" spans="2:6" x14ac:dyDescent="0.3">
      <c r="B52" s="46" t="s">
        <v>305</v>
      </c>
      <c r="C52" s="62"/>
      <c r="D52" s="9"/>
      <c r="E52" s="228"/>
      <c r="F52" s="33"/>
    </row>
    <row r="53" spans="2:6" x14ac:dyDescent="0.3">
      <c r="B53" s="46" t="s">
        <v>306</v>
      </c>
      <c r="C53" s="48"/>
      <c r="D53" s="9"/>
      <c r="E53" s="228"/>
      <c r="F53" s="33"/>
    </row>
    <row r="54" spans="2:6" x14ac:dyDescent="0.3">
      <c r="B54" s="43"/>
      <c r="C54" s="44"/>
      <c r="D54" s="9"/>
      <c r="E54" s="30"/>
      <c r="F54" s="33"/>
    </row>
    <row r="55" spans="2:6" x14ac:dyDescent="0.3">
      <c r="B55" s="45" t="s">
        <v>326</v>
      </c>
      <c r="C55" s="44"/>
      <c r="D55" s="9"/>
      <c r="E55" s="30"/>
      <c r="F55" s="33"/>
    </row>
    <row r="56" spans="2:6" x14ac:dyDescent="0.3">
      <c r="B56" s="46" t="s">
        <v>303</v>
      </c>
      <c r="C56" s="62"/>
      <c r="D56" s="9"/>
      <c r="E56" s="30" t="s">
        <v>541</v>
      </c>
      <c r="F56" s="33"/>
    </row>
    <row r="57" spans="2:6" x14ac:dyDescent="0.3">
      <c r="B57" s="43"/>
      <c r="C57" s="44"/>
      <c r="D57" s="9"/>
      <c r="E57" s="30"/>
      <c r="F57" s="33"/>
    </row>
    <row r="58" spans="2:6" x14ac:dyDescent="0.3">
      <c r="B58" s="45" t="s">
        <v>327</v>
      </c>
      <c r="C58" s="44"/>
      <c r="D58" s="9"/>
      <c r="E58" s="30"/>
      <c r="F58" s="33"/>
    </row>
    <row r="59" spans="2:6" ht="15" thickBot="1" x14ac:dyDescent="0.35">
      <c r="B59" s="49" t="s">
        <v>871</v>
      </c>
      <c r="C59" s="63"/>
      <c r="D59" s="9"/>
      <c r="E59" s="30" t="s">
        <v>541</v>
      </c>
      <c r="F59" s="33"/>
    </row>
    <row r="60" spans="2:6" x14ac:dyDescent="0.3">
      <c r="B60" s="9"/>
      <c r="C60" s="10"/>
      <c r="D60" s="9"/>
      <c r="E60" s="30"/>
      <c r="F60" s="33"/>
    </row>
    <row r="61" spans="2:6" ht="15" thickBot="1" x14ac:dyDescent="0.35">
      <c r="B61" s="9"/>
      <c r="C61" s="10"/>
      <c r="D61" s="9"/>
      <c r="E61" s="30"/>
      <c r="F61" s="33"/>
    </row>
    <row r="62" spans="2:6" x14ac:dyDescent="0.3">
      <c r="B62" s="41" t="s">
        <v>28</v>
      </c>
      <c r="C62" s="42"/>
      <c r="D62" s="9"/>
      <c r="E62" s="30"/>
      <c r="F62" s="33"/>
    </row>
    <row r="63" spans="2:6" ht="15" thickBot="1" x14ac:dyDescent="0.35">
      <c r="B63" s="49" t="s">
        <v>29</v>
      </c>
      <c r="C63" s="63"/>
      <c r="D63" s="9"/>
      <c r="E63" s="30" t="s">
        <v>542</v>
      </c>
      <c r="F63" s="33"/>
    </row>
    <row r="64" spans="2:6" x14ac:dyDescent="0.3">
      <c r="B64" s="9"/>
      <c r="C64" s="10"/>
      <c r="D64" s="9"/>
      <c r="E64" s="30"/>
      <c r="F64" s="33"/>
    </row>
    <row r="65" spans="2:6" ht="15" thickBot="1" x14ac:dyDescent="0.35">
      <c r="B65" s="9"/>
      <c r="C65" s="10"/>
      <c r="D65" s="9"/>
      <c r="E65" s="30"/>
      <c r="F65" s="33"/>
    </row>
    <row r="66" spans="2:6" x14ac:dyDescent="0.3">
      <c r="B66" s="41" t="s">
        <v>307</v>
      </c>
      <c r="C66" s="42"/>
      <c r="D66" s="9"/>
      <c r="E66" s="30"/>
      <c r="F66" s="33"/>
    </row>
    <row r="67" spans="2:6" ht="28.8" customHeight="1" x14ac:dyDescent="0.3">
      <c r="B67" s="51" t="s">
        <v>462</v>
      </c>
      <c r="C67" s="47"/>
      <c r="D67" s="9"/>
      <c r="E67" s="228" t="s">
        <v>542</v>
      </c>
      <c r="F67" s="33"/>
    </row>
    <row r="68" spans="2:6" ht="28.8" customHeight="1" x14ac:dyDescent="0.3">
      <c r="B68" s="51" t="s">
        <v>463</v>
      </c>
      <c r="C68" s="65"/>
      <c r="D68" s="9"/>
      <c r="E68" s="228"/>
      <c r="F68" s="33"/>
    </row>
    <row r="69" spans="2:6" ht="28.8" customHeight="1" x14ac:dyDescent="0.3">
      <c r="B69" s="51" t="s">
        <v>308</v>
      </c>
      <c r="C69" s="65"/>
      <c r="D69" s="9"/>
      <c r="E69" s="228"/>
      <c r="F69" s="33"/>
    </row>
    <row r="70" spans="2:6" ht="28.8" customHeight="1" x14ac:dyDescent="0.3">
      <c r="B70" s="51" t="s">
        <v>464</v>
      </c>
      <c r="C70" s="65"/>
      <c r="D70" s="9"/>
      <c r="E70" s="228"/>
      <c r="F70" s="33"/>
    </row>
    <row r="71" spans="2:6" ht="28.8" customHeight="1" x14ac:dyDescent="0.3">
      <c r="B71" s="51" t="s">
        <v>465</v>
      </c>
      <c r="C71" s="65"/>
      <c r="D71" s="9"/>
      <c r="E71" s="228"/>
      <c r="F71" s="33"/>
    </row>
    <row r="72" spans="2:6" ht="28.8" customHeight="1" x14ac:dyDescent="0.3">
      <c r="B72" s="64" t="s">
        <v>466</v>
      </c>
      <c r="C72" s="66"/>
      <c r="D72" s="9"/>
      <c r="E72" s="228"/>
      <c r="F72" s="33"/>
    </row>
    <row r="73" spans="2:6" ht="28.8" customHeight="1" x14ac:dyDescent="0.3">
      <c r="B73" s="64" t="s">
        <v>467</v>
      </c>
      <c r="C73" s="66"/>
      <c r="D73" s="9"/>
      <c r="E73" s="228"/>
      <c r="F73" s="33"/>
    </row>
    <row r="74" spans="2:6" ht="28.8" customHeight="1" x14ac:dyDescent="0.3">
      <c r="B74" s="64" t="s">
        <v>468</v>
      </c>
      <c r="C74" s="66"/>
      <c r="D74" s="9"/>
      <c r="E74" s="228"/>
      <c r="F74" s="33"/>
    </row>
    <row r="75" spans="2:6" ht="28.8" customHeight="1" thickBot="1" x14ac:dyDescent="0.35">
      <c r="B75" s="52" t="s">
        <v>469</v>
      </c>
      <c r="C75" s="63"/>
      <c r="D75" s="9"/>
      <c r="E75" s="228"/>
      <c r="F75" s="33"/>
    </row>
    <row r="76" spans="2:6" x14ac:dyDescent="0.3">
      <c r="B76" s="9"/>
      <c r="C76" s="10"/>
      <c r="D76" s="9"/>
      <c r="E76" s="30"/>
      <c r="F76" s="33"/>
    </row>
    <row r="77" spans="2:6" ht="15" thickBot="1" x14ac:dyDescent="0.35">
      <c r="B77" s="9"/>
      <c r="C77" s="10"/>
      <c r="D77" s="9"/>
      <c r="E77" s="30"/>
      <c r="F77" s="33"/>
    </row>
    <row r="78" spans="2:6" x14ac:dyDescent="0.3">
      <c r="B78" s="41" t="s">
        <v>299</v>
      </c>
      <c r="C78" s="42"/>
      <c r="D78" s="9"/>
      <c r="E78" s="30"/>
      <c r="F78" s="33"/>
    </row>
    <row r="79" spans="2:6" x14ac:dyDescent="0.3">
      <c r="B79" s="46" t="s">
        <v>27</v>
      </c>
      <c r="C79" s="67"/>
      <c r="D79" s="9"/>
      <c r="E79" s="30" t="s">
        <v>542</v>
      </c>
      <c r="F79" s="33"/>
    </row>
    <row r="80" spans="2:6" ht="13.8" x14ac:dyDescent="0.3">
      <c r="B80" s="43"/>
      <c r="C80" s="53"/>
      <c r="D80" s="9"/>
      <c r="E80" s="30"/>
      <c r="F80" s="33"/>
    </row>
    <row r="81" spans="2:6" ht="13.8" x14ac:dyDescent="0.3">
      <c r="B81" s="45" t="s">
        <v>328</v>
      </c>
      <c r="C81" s="53"/>
      <c r="D81" s="9"/>
      <c r="E81" s="30"/>
      <c r="F81" s="33"/>
    </row>
    <row r="82" spans="2:6" ht="35.4" customHeight="1" x14ac:dyDescent="0.3">
      <c r="B82" s="51" t="s">
        <v>329</v>
      </c>
      <c r="C82" s="48"/>
      <c r="D82" s="9"/>
      <c r="E82" s="228" t="s">
        <v>541</v>
      </c>
      <c r="F82" s="33"/>
    </row>
    <row r="83" spans="2:6" ht="33" customHeight="1" thickBot="1" x14ac:dyDescent="0.35">
      <c r="B83" s="52" t="s">
        <v>330</v>
      </c>
      <c r="C83" s="68"/>
      <c r="D83" s="9"/>
      <c r="E83" s="228"/>
      <c r="F83" s="33"/>
    </row>
    <row r="84" spans="2:6" x14ac:dyDescent="0.3">
      <c r="B84" s="9"/>
      <c r="C84" s="10"/>
      <c r="D84" s="9"/>
      <c r="E84" s="30"/>
      <c r="F84" s="33"/>
    </row>
    <row r="85" spans="2:6" ht="15" thickBot="1" x14ac:dyDescent="0.35">
      <c r="B85" s="9"/>
      <c r="C85" s="10"/>
      <c r="D85" s="9"/>
      <c r="E85" s="30"/>
      <c r="F85" s="33"/>
    </row>
    <row r="86" spans="2:6" x14ac:dyDescent="0.3">
      <c r="B86" s="41" t="s">
        <v>26</v>
      </c>
      <c r="C86" s="42"/>
      <c r="D86" s="9"/>
      <c r="E86" s="30"/>
      <c r="F86" s="33"/>
    </row>
    <row r="87" spans="2:6" x14ac:dyDescent="0.3">
      <c r="B87" s="46" t="s">
        <v>872</v>
      </c>
      <c r="C87" s="70"/>
      <c r="D87" s="9"/>
      <c r="E87" s="228" t="s">
        <v>542</v>
      </c>
      <c r="F87" s="33"/>
    </row>
    <row r="88" spans="2:6" x14ac:dyDescent="0.3">
      <c r="B88" s="46" t="s">
        <v>27</v>
      </c>
      <c r="C88" s="69"/>
      <c r="D88" s="9"/>
      <c r="E88" s="228"/>
      <c r="F88" s="33"/>
    </row>
    <row r="89" spans="2:6" ht="15" thickBot="1" x14ac:dyDescent="0.35">
      <c r="B89" s="49" t="s">
        <v>310</v>
      </c>
      <c r="C89" s="71"/>
      <c r="D89" s="9"/>
      <c r="E89" s="228"/>
      <c r="F89" s="33"/>
    </row>
    <row r="90" spans="2:6" x14ac:dyDescent="0.3">
      <c r="B90" s="9"/>
      <c r="C90" s="10"/>
      <c r="D90" s="9"/>
      <c r="E90" s="30"/>
      <c r="F90" s="33"/>
    </row>
    <row r="91" spans="2:6" ht="15" thickBot="1" x14ac:dyDescent="0.35">
      <c r="B91" s="9"/>
      <c r="C91" s="10"/>
      <c r="D91" s="9"/>
      <c r="E91" s="30"/>
      <c r="F91" s="33"/>
    </row>
    <row r="92" spans="2:6" x14ac:dyDescent="0.3">
      <c r="B92" s="41" t="s">
        <v>30</v>
      </c>
      <c r="C92" s="42"/>
      <c r="D92" s="9"/>
      <c r="E92" s="30"/>
      <c r="F92" s="33"/>
    </row>
    <row r="93" spans="2:6" ht="26.4" customHeight="1" x14ac:dyDescent="0.3">
      <c r="B93" s="51" t="s">
        <v>333</v>
      </c>
      <c r="C93" s="48"/>
      <c r="D93" s="9"/>
      <c r="E93" s="228" t="s">
        <v>542</v>
      </c>
      <c r="F93" s="54"/>
    </row>
    <row r="94" spans="2:6" ht="30.6" customHeight="1" x14ac:dyDescent="0.3">
      <c r="B94" s="51" t="s">
        <v>334</v>
      </c>
      <c r="C94" s="47" t="s">
        <v>1</v>
      </c>
      <c r="D94" s="9"/>
      <c r="E94" s="228"/>
      <c r="F94" s="54"/>
    </row>
    <row r="95" spans="2:6" ht="30.6" customHeight="1" x14ac:dyDescent="0.3">
      <c r="B95" s="51" t="s">
        <v>311</v>
      </c>
      <c r="C95" s="47" t="s">
        <v>1</v>
      </c>
      <c r="D95" s="9"/>
      <c r="E95" s="228"/>
      <c r="F95" s="33"/>
    </row>
    <row r="96" spans="2:6" ht="30.6" customHeight="1" thickBot="1" x14ac:dyDescent="0.35">
      <c r="B96" s="52" t="s">
        <v>312</v>
      </c>
      <c r="C96" s="71"/>
      <c r="D96" s="9"/>
      <c r="E96" s="228"/>
      <c r="F96" s="33"/>
    </row>
    <row r="97" spans="2:6" x14ac:dyDescent="0.3">
      <c r="B97" s="9"/>
      <c r="C97" s="10"/>
      <c r="D97" s="9"/>
      <c r="E97" s="30"/>
      <c r="F97" s="33"/>
    </row>
    <row r="98" spans="2:6" ht="15" thickBot="1" x14ac:dyDescent="0.35">
      <c r="B98" s="9"/>
      <c r="C98" s="10"/>
      <c r="D98" s="9"/>
      <c r="E98" s="30"/>
      <c r="F98" s="33"/>
    </row>
    <row r="99" spans="2:6" x14ac:dyDescent="0.3">
      <c r="B99" s="41" t="s">
        <v>25</v>
      </c>
      <c r="C99" s="42"/>
      <c r="D99" s="9"/>
      <c r="E99" s="30"/>
      <c r="F99" s="33"/>
    </row>
    <row r="100" spans="2:6" x14ac:dyDescent="0.3">
      <c r="B100" s="43"/>
      <c r="C100" s="44"/>
      <c r="D100" s="9"/>
      <c r="E100" s="30"/>
      <c r="F100" s="33"/>
    </row>
    <row r="101" spans="2:6" x14ac:dyDescent="0.3">
      <c r="B101" s="45" t="s">
        <v>321</v>
      </c>
      <c r="C101" s="44"/>
      <c r="D101" s="9"/>
      <c r="E101" s="30"/>
      <c r="F101" s="33"/>
    </row>
    <row r="102" spans="2:6" x14ac:dyDescent="0.3">
      <c r="B102" s="46" t="s">
        <v>873</v>
      </c>
      <c r="C102" s="70"/>
      <c r="D102" s="9"/>
      <c r="E102" s="30" t="s">
        <v>541</v>
      </c>
      <c r="F102" s="33"/>
    </row>
    <row r="103" spans="2:6" x14ac:dyDescent="0.3">
      <c r="B103" s="43"/>
      <c r="C103" s="44"/>
      <c r="D103" s="9"/>
      <c r="E103" s="30"/>
      <c r="F103" s="33"/>
    </row>
    <row r="104" spans="2:6" x14ac:dyDescent="0.3">
      <c r="B104" s="45" t="s">
        <v>313</v>
      </c>
      <c r="C104" s="44"/>
      <c r="D104" s="9"/>
      <c r="E104" s="30"/>
      <c r="F104" s="33"/>
    </row>
    <row r="105" spans="2:6" ht="21" customHeight="1" x14ac:dyDescent="0.3">
      <c r="B105" s="46" t="s">
        <v>335</v>
      </c>
      <c r="C105" s="48"/>
      <c r="D105" s="9"/>
      <c r="E105" s="228"/>
      <c r="F105" s="33"/>
    </row>
    <row r="106" spans="2:6" ht="28.8" customHeight="1" thickBot="1" x14ac:dyDescent="0.35">
      <c r="B106" s="52" t="s">
        <v>336</v>
      </c>
      <c r="C106" s="50"/>
      <c r="D106" s="9"/>
      <c r="E106" s="228"/>
      <c r="F106" s="54"/>
    </row>
    <row r="107" spans="2:6" x14ac:dyDescent="0.3">
      <c r="B107" s="9"/>
      <c r="C107" s="10"/>
      <c r="D107" s="9"/>
      <c r="E107" s="30"/>
      <c r="F107" s="33"/>
    </row>
    <row r="108" spans="2:6" ht="15" thickBot="1" x14ac:dyDescent="0.35">
      <c r="B108" s="9"/>
      <c r="C108" s="10"/>
      <c r="D108" s="9"/>
      <c r="E108" s="30"/>
      <c r="F108" s="33"/>
    </row>
    <row r="109" spans="2:6" x14ac:dyDescent="0.3">
      <c r="B109" s="41" t="s">
        <v>224</v>
      </c>
      <c r="C109" s="42"/>
      <c r="D109" s="9"/>
      <c r="E109" s="30"/>
      <c r="F109" s="33"/>
    </row>
    <row r="110" spans="2:6" x14ac:dyDescent="0.3">
      <c r="B110" s="46" t="s">
        <v>314</v>
      </c>
      <c r="C110" s="69"/>
      <c r="D110" s="9"/>
      <c r="E110" s="228" t="s">
        <v>542</v>
      </c>
      <c r="F110" s="33"/>
    </row>
    <row r="111" spans="2:6" x14ac:dyDescent="0.3">
      <c r="B111" s="46" t="s">
        <v>315</v>
      </c>
      <c r="C111" s="47"/>
      <c r="D111" s="9"/>
      <c r="E111" s="228"/>
      <c r="F111" s="33"/>
    </row>
    <row r="112" spans="2:6" ht="15" thickBot="1" x14ac:dyDescent="0.35">
      <c r="B112" s="49" t="s">
        <v>316</v>
      </c>
      <c r="C112" s="71"/>
      <c r="D112" s="9"/>
      <c r="E112" s="228"/>
      <c r="F112" s="33"/>
    </row>
    <row r="113" spans="2:6" x14ac:dyDescent="0.3">
      <c r="B113" s="9"/>
      <c r="C113" s="10"/>
      <c r="D113" s="9"/>
      <c r="E113" s="30"/>
      <c r="F113" s="33"/>
    </row>
    <row r="114" spans="2:6" ht="15" thickBot="1" x14ac:dyDescent="0.35">
      <c r="B114" s="9"/>
      <c r="C114" s="10"/>
      <c r="D114" s="9"/>
      <c r="E114" s="30"/>
      <c r="F114" s="33"/>
    </row>
    <row r="115" spans="2:6" x14ac:dyDescent="0.3">
      <c r="B115" s="41" t="s">
        <v>317</v>
      </c>
      <c r="C115" s="42"/>
      <c r="D115" s="9"/>
      <c r="E115" s="30"/>
      <c r="F115" s="33"/>
    </row>
    <row r="116" spans="2:6" x14ac:dyDescent="0.3">
      <c r="B116" s="46" t="s">
        <v>874</v>
      </c>
      <c r="C116" s="70"/>
      <c r="D116" s="9"/>
      <c r="E116" s="228" t="s">
        <v>541</v>
      </c>
      <c r="F116" s="33"/>
    </row>
    <row r="117" spans="2:6" x14ac:dyDescent="0.3">
      <c r="B117" s="46" t="s">
        <v>875</v>
      </c>
      <c r="C117" s="70"/>
      <c r="D117" s="9"/>
      <c r="E117" s="228"/>
      <c r="F117" s="33"/>
    </row>
    <row r="118" spans="2:6" x14ac:dyDescent="0.3">
      <c r="B118" s="46" t="s">
        <v>876</v>
      </c>
      <c r="C118" s="70"/>
      <c r="D118" s="9"/>
      <c r="E118" s="228"/>
      <c r="F118" s="33"/>
    </row>
    <row r="119" spans="2:6" x14ac:dyDescent="0.3">
      <c r="B119" s="46" t="s">
        <v>877</v>
      </c>
      <c r="C119" s="70"/>
      <c r="D119" s="9"/>
      <c r="E119" s="228"/>
      <c r="F119" s="33"/>
    </row>
    <row r="120" spans="2:6" x14ac:dyDescent="0.3">
      <c r="B120" s="46" t="s">
        <v>878</v>
      </c>
      <c r="C120" s="70"/>
      <c r="D120" s="9"/>
      <c r="E120" s="228"/>
      <c r="F120" s="33"/>
    </row>
    <row r="121" spans="2:6" x14ac:dyDescent="0.3">
      <c r="B121" s="46" t="s">
        <v>879</v>
      </c>
      <c r="C121" s="70"/>
      <c r="D121" s="9"/>
      <c r="E121" s="228"/>
      <c r="F121" s="33"/>
    </row>
    <row r="122" spans="2:6" x14ac:dyDescent="0.3">
      <c r="B122" s="46" t="s">
        <v>332</v>
      </c>
      <c r="C122" s="47"/>
      <c r="D122" s="9"/>
      <c r="E122" s="30" t="s">
        <v>546</v>
      </c>
      <c r="F122" s="33"/>
    </row>
    <row r="123" spans="2:6" ht="29.4" customHeight="1" x14ac:dyDescent="0.3">
      <c r="B123" s="51" t="s">
        <v>318</v>
      </c>
      <c r="C123" s="70"/>
      <c r="D123" s="9"/>
      <c r="E123" s="30" t="s">
        <v>542</v>
      </c>
      <c r="F123" s="33"/>
    </row>
    <row r="124" spans="2:6" ht="27.6" customHeight="1" x14ac:dyDescent="0.3">
      <c r="B124" s="46" t="s">
        <v>880</v>
      </c>
      <c r="C124" s="70"/>
      <c r="D124" s="9"/>
      <c r="E124" s="228" t="s">
        <v>801</v>
      </c>
      <c r="F124" s="33"/>
    </row>
    <row r="125" spans="2:6" ht="29.4" customHeight="1" x14ac:dyDescent="0.3">
      <c r="B125" s="51" t="s">
        <v>319</v>
      </c>
      <c r="C125" s="70"/>
      <c r="D125" s="9"/>
      <c r="E125" s="228"/>
      <c r="F125" s="33"/>
    </row>
    <row r="126" spans="2:6" ht="15" thickBot="1" x14ac:dyDescent="0.35">
      <c r="B126" s="49" t="s">
        <v>320</v>
      </c>
      <c r="C126" s="71"/>
      <c r="D126" s="9"/>
      <c r="E126" s="228"/>
      <c r="F126" s="33"/>
    </row>
    <row r="127" spans="2:6" x14ac:dyDescent="0.3">
      <c r="B127" s="9"/>
      <c r="C127" s="10"/>
      <c r="D127" s="9"/>
      <c r="E127" s="30"/>
      <c r="F127" s="33"/>
    </row>
    <row r="128" spans="2:6" ht="15" thickBot="1" x14ac:dyDescent="0.35">
      <c r="B128" s="9"/>
      <c r="C128" s="10"/>
      <c r="D128" s="9"/>
      <c r="E128" s="30"/>
      <c r="F128" s="33"/>
    </row>
    <row r="129" spans="2:6" x14ac:dyDescent="0.3">
      <c r="B129" s="41" t="s">
        <v>31</v>
      </c>
      <c r="C129" s="42"/>
      <c r="D129" s="9"/>
      <c r="E129" s="30"/>
      <c r="F129" s="33"/>
    </row>
    <row r="130" spans="2:6" ht="15" thickBot="1" x14ac:dyDescent="0.35">
      <c r="B130" s="49" t="s">
        <v>881</v>
      </c>
      <c r="C130" s="71"/>
      <c r="D130" s="9"/>
      <c r="E130" s="30" t="s">
        <v>542</v>
      </c>
      <c r="F130" s="33"/>
    </row>
    <row r="131" spans="2:6" x14ac:dyDescent="0.3">
      <c r="B131" s="9"/>
      <c r="C131" s="10"/>
      <c r="D131" s="9"/>
      <c r="E131" s="30"/>
      <c r="F131" s="33"/>
    </row>
    <row r="132" spans="2:6" ht="15" thickBot="1" x14ac:dyDescent="0.35">
      <c r="B132" s="9"/>
      <c r="C132" s="10"/>
      <c r="D132" s="9"/>
      <c r="E132" s="30"/>
      <c r="F132" s="33"/>
    </row>
    <row r="133" spans="2:6" x14ac:dyDescent="0.3">
      <c r="B133" s="289" t="s">
        <v>1009</v>
      </c>
      <c r="C133" s="42"/>
      <c r="D133" s="9"/>
      <c r="E133" s="30"/>
      <c r="F133" s="33"/>
    </row>
    <row r="134" spans="2:6" x14ac:dyDescent="0.3">
      <c r="B134" s="43"/>
      <c r="C134" s="44"/>
      <c r="D134" s="9"/>
      <c r="E134" s="30"/>
      <c r="F134" s="33"/>
    </row>
    <row r="135" spans="2:6" ht="16.8" customHeight="1" x14ac:dyDescent="0.3">
      <c r="B135" s="290" t="s">
        <v>32</v>
      </c>
      <c r="C135" s="44"/>
      <c r="D135" s="9"/>
      <c r="E135" s="228" t="s">
        <v>1019</v>
      </c>
      <c r="F135" s="33"/>
    </row>
    <row r="136" spans="2:6" x14ac:dyDescent="0.3">
      <c r="B136" s="291" t="s">
        <v>33</v>
      </c>
      <c r="C136" s="292"/>
      <c r="D136" s="9"/>
      <c r="E136" s="228"/>
      <c r="F136" s="33"/>
    </row>
    <row r="137" spans="2:6" x14ac:dyDescent="0.3">
      <c r="B137" s="291" t="s">
        <v>34</v>
      </c>
      <c r="C137" s="293"/>
      <c r="D137" s="9"/>
      <c r="E137" s="228"/>
      <c r="F137" s="33"/>
    </row>
    <row r="138" spans="2:6" x14ac:dyDescent="0.3">
      <c r="B138" s="43"/>
      <c r="C138" s="44"/>
      <c r="D138" s="9"/>
      <c r="E138" s="228"/>
      <c r="F138" s="33"/>
    </row>
    <row r="139" spans="2:6" x14ac:dyDescent="0.3">
      <c r="B139" s="290" t="s">
        <v>35</v>
      </c>
      <c r="C139" s="44"/>
      <c r="D139" s="9"/>
      <c r="E139" s="228"/>
      <c r="F139" s="33"/>
    </row>
    <row r="140" spans="2:6" x14ac:dyDescent="0.3">
      <c r="B140" s="291" t="s">
        <v>33</v>
      </c>
      <c r="C140" s="292"/>
      <c r="D140" s="9"/>
      <c r="E140" s="228"/>
      <c r="F140" s="33"/>
    </row>
    <row r="141" spans="2:6" x14ac:dyDescent="0.3">
      <c r="B141" s="291" t="s">
        <v>34</v>
      </c>
      <c r="C141" s="293"/>
      <c r="D141" s="9"/>
      <c r="E141" s="228"/>
      <c r="F141" s="33"/>
    </row>
    <row r="142" spans="2:6" x14ac:dyDescent="0.3">
      <c r="B142" s="43"/>
      <c r="C142" s="44"/>
      <c r="D142" s="9"/>
      <c r="E142" s="228"/>
      <c r="F142" s="33"/>
    </row>
    <row r="143" spans="2:6" x14ac:dyDescent="0.3">
      <c r="B143" s="290" t="s">
        <v>36</v>
      </c>
      <c r="C143" s="44"/>
      <c r="D143" s="9"/>
      <c r="E143" s="228"/>
      <c r="F143" s="33"/>
    </row>
    <row r="144" spans="2:6" x14ac:dyDescent="0.3">
      <c r="B144" s="291" t="s">
        <v>33</v>
      </c>
      <c r="C144" s="292"/>
      <c r="D144" s="9"/>
      <c r="E144" s="228"/>
      <c r="F144" s="33"/>
    </row>
    <row r="145" spans="2:6" x14ac:dyDescent="0.3">
      <c r="B145" s="291" t="s">
        <v>34</v>
      </c>
      <c r="C145" s="293"/>
      <c r="D145" s="9"/>
      <c r="E145" s="228"/>
      <c r="F145" s="33"/>
    </row>
    <row r="146" spans="2:6" x14ac:dyDescent="0.3">
      <c r="B146" s="43"/>
      <c r="C146" s="44"/>
      <c r="D146" s="9"/>
      <c r="E146" s="30"/>
      <c r="F146" s="33"/>
    </row>
    <row r="147" spans="2:6" ht="15" thickBot="1" x14ac:dyDescent="0.35">
      <c r="B147" s="294" t="s">
        <v>22</v>
      </c>
      <c r="C147" s="295"/>
      <c r="D147" s="9"/>
      <c r="E147" s="30"/>
      <c r="F147" s="33"/>
    </row>
    <row r="148" spans="2:6" x14ac:dyDescent="0.3">
      <c r="B148" s="9"/>
      <c r="C148" s="10"/>
      <c r="D148" s="9"/>
      <c r="E148" s="30"/>
      <c r="F148" s="33"/>
    </row>
    <row r="149" spans="2:6" x14ac:dyDescent="0.3">
      <c r="B149" s="9"/>
      <c r="C149" s="10"/>
      <c r="D149" s="9"/>
      <c r="E149" s="30"/>
      <c r="F149" s="33"/>
    </row>
    <row r="150" spans="2:6" x14ac:dyDescent="0.3">
      <c r="B150" s="37" t="s">
        <v>37</v>
      </c>
      <c r="C150" s="38" t="s">
        <v>0</v>
      </c>
      <c r="D150" s="9"/>
      <c r="E150" s="30"/>
      <c r="F150" s="33"/>
    </row>
    <row r="151" spans="2:6" x14ac:dyDescent="0.3">
      <c r="B151" s="9"/>
      <c r="C151" s="10"/>
      <c r="D151" s="9"/>
      <c r="E151" s="30"/>
      <c r="F151" s="33"/>
    </row>
    <row r="152" spans="2:6" x14ac:dyDescent="0.3">
      <c r="B152" s="39" t="s">
        <v>882</v>
      </c>
      <c r="C152" s="72"/>
      <c r="D152" s="9"/>
      <c r="E152" s="228" t="s">
        <v>542</v>
      </c>
      <c r="F152" s="35"/>
    </row>
    <row r="153" spans="2:6" x14ac:dyDescent="0.3">
      <c r="B153" s="39" t="s">
        <v>883</v>
      </c>
      <c r="C153" s="72"/>
      <c r="D153" s="9"/>
      <c r="E153" s="228"/>
      <c r="F153" s="35"/>
    </row>
    <row r="154" spans="2:6" x14ac:dyDescent="0.3">
      <c r="B154" s="55"/>
      <c r="C154" s="75"/>
      <c r="D154" s="9"/>
      <c r="E154" s="30"/>
      <c r="F154" s="35"/>
    </row>
    <row r="155" spans="2:6" x14ac:dyDescent="0.3">
      <c r="B155" s="39" t="s">
        <v>884</v>
      </c>
      <c r="C155" s="72"/>
      <c r="D155" s="9"/>
      <c r="E155" s="228" t="s">
        <v>542</v>
      </c>
      <c r="F155" s="35"/>
    </row>
    <row r="156" spans="2:6" x14ac:dyDescent="0.3">
      <c r="B156" s="39" t="s">
        <v>885</v>
      </c>
      <c r="C156" s="72"/>
      <c r="D156" s="9"/>
      <c r="E156" s="228"/>
      <c r="F156" s="35"/>
    </row>
    <row r="157" spans="2:6" x14ac:dyDescent="0.3">
      <c r="B157" s="55"/>
      <c r="C157" s="75"/>
      <c r="D157" s="9"/>
      <c r="E157" s="30"/>
      <c r="F157" s="35"/>
    </row>
    <row r="158" spans="2:6" x14ac:dyDescent="0.3">
      <c r="B158" s="39" t="s">
        <v>886</v>
      </c>
      <c r="C158" s="72"/>
      <c r="D158" s="9"/>
      <c r="E158" s="228" t="s">
        <v>542</v>
      </c>
      <c r="F158" s="35"/>
    </row>
    <row r="159" spans="2:6" x14ac:dyDescent="0.3">
      <c r="B159" s="39" t="s">
        <v>887</v>
      </c>
      <c r="C159" s="72"/>
      <c r="D159" s="9"/>
      <c r="E159" s="228"/>
      <c r="F159" s="35"/>
    </row>
    <row r="160" spans="2:6" x14ac:dyDescent="0.3">
      <c r="B160" s="55"/>
      <c r="C160" s="75"/>
      <c r="D160" s="9"/>
      <c r="E160" s="30"/>
      <c r="F160" s="35"/>
    </row>
    <row r="161" spans="2:6" x14ac:dyDescent="0.3">
      <c r="B161" s="39" t="s">
        <v>888</v>
      </c>
      <c r="C161" s="72"/>
      <c r="D161" s="9"/>
      <c r="E161" s="228" t="s">
        <v>542</v>
      </c>
      <c r="F161" s="35"/>
    </row>
    <row r="162" spans="2:6" x14ac:dyDescent="0.3">
      <c r="B162" s="39" t="s">
        <v>889</v>
      </c>
      <c r="C162" s="72"/>
      <c r="D162" s="9"/>
      <c r="E162" s="228"/>
      <c r="F162" s="35"/>
    </row>
    <row r="163" spans="2:6" x14ac:dyDescent="0.3">
      <c r="B163" s="55"/>
      <c r="C163" s="75"/>
      <c r="D163" s="9"/>
      <c r="E163" s="30"/>
      <c r="F163" s="35"/>
    </row>
    <row r="164" spans="2:6" x14ac:dyDescent="0.3">
      <c r="B164" s="39" t="s">
        <v>890</v>
      </c>
      <c r="C164" s="72"/>
      <c r="D164" s="9"/>
      <c r="E164" s="228" t="s">
        <v>542</v>
      </c>
      <c r="F164" s="35"/>
    </row>
    <row r="165" spans="2:6" x14ac:dyDescent="0.3">
      <c r="B165" s="39" t="s">
        <v>891</v>
      </c>
      <c r="C165" s="72"/>
      <c r="D165" s="9"/>
      <c r="E165" s="228"/>
      <c r="F165" s="35"/>
    </row>
    <row r="166" spans="2:6" x14ac:dyDescent="0.3">
      <c r="B166" s="55"/>
      <c r="C166" s="75"/>
      <c r="D166" s="9"/>
      <c r="E166" s="30"/>
      <c r="F166" s="35"/>
    </row>
    <row r="167" spans="2:6" x14ac:dyDescent="0.3">
      <c r="B167" s="39" t="s">
        <v>892</v>
      </c>
      <c r="C167" s="72"/>
      <c r="D167" s="9"/>
      <c r="E167" s="228" t="s">
        <v>542</v>
      </c>
      <c r="F167" s="35"/>
    </row>
    <row r="168" spans="2:6" x14ac:dyDescent="0.3">
      <c r="B168" s="39" t="s">
        <v>893</v>
      </c>
      <c r="C168" s="72"/>
      <c r="D168" s="9"/>
      <c r="E168" s="228"/>
      <c r="F168" s="35"/>
    </row>
    <row r="169" spans="2:6" x14ac:dyDescent="0.3">
      <c r="B169" s="55"/>
      <c r="C169" s="75"/>
      <c r="D169" s="9"/>
      <c r="E169" s="30"/>
      <c r="F169" s="35"/>
    </row>
    <row r="170" spans="2:6" x14ac:dyDescent="0.3">
      <c r="B170" s="39" t="s">
        <v>894</v>
      </c>
      <c r="C170" s="72"/>
      <c r="D170" s="9"/>
      <c r="E170" s="228" t="s">
        <v>542</v>
      </c>
      <c r="F170" s="35"/>
    </row>
    <row r="171" spans="2:6" x14ac:dyDescent="0.3">
      <c r="B171" s="39" t="s">
        <v>895</v>
      </c>
      <c r="C171" s="72"/>
      <c r="D171" s="9"/>
      <c r="E171" s="228"/>
      <c r="F171" s="35"/>
    </row>
    <row r="172" spans="2:6" x14ac:dyDescent="0.3">
      <c r="B172" s="55"/>
      <c r="C172" s="75"/>
      <c r="D172" s="9"/>
      <c r="E172" s="30"/>
      <c r="F172" s="35"/>
    </row>
    <row r="173" spans="2:6" x14ac:dyDescent="0.3">
      <c r="B173" s="39" t="s">
        <v>896</v>
      </c>
      <c r="C173" s="72"/>
      <c r="D173" s="9"/>
      <c r="E173" s="228" t="s">
        <v>542</v>
      </c>
      <c r="F173" s="35"/>
    </row>
    <row r="174" spans="2:6" x14ac:dyDescent="0.3">
      <c r="B174" s="39" t="s">
        <v>897</v>
      </c>
      <c r="C174" s="72"/>
      <c r="D174" s="9"/>
      <c r="E174" s="228"/>
      <c r="F174" s="35"/>
    </row>
    <row r="175" spans="2:6" x14ac:dyDescent="0.3">
      <c r="B175" s="55"/>
      <c r="C175" s="75"/>
      <c r="D175" s="9"/>
      <c r="E175" s="30"/>
      <c r="F175" s="35"/>
    </row>
    <row r="176" spans="2:6" x14ac:dyDescent="0.3">
      <c r="B176" s="39" t="s">
        <v>898</v>
      </c>
      <c r="C176" s="72"/>
      <c r="D176" s="9"/>
      <c r="E176" s="228" t="s">
        <v>542</v>
      </c>
      <c r="F176" s="35"/>
    </row>
    <row r="177" spans="2:6" x14ac:dyDescent="0.3">
      <c r="B177" s="39" t="s">
        <v>899</v>
      </c>
      <c r="C177" s="72"/>
      <c r="D177" s="9"/>
      <c r="E177" s="228"/>
      <c r="F177" s="35"/>
    </row>
    <row r="178" spans="2:6" x14ac:dyDescent="0.3">
      <c r="B178" s="55"/>
      <c r="C178" s="75"/>
      <c r="D178" s="9"/>
      <c r="E178" s="30"/>
      <c r="F178" s="35"/>
    </row>
    <row r="179" spans="2:6" x14ac:dyDescent="0.3">
      <c r="B179" s="39" t="s">
        <v>900</v>
      </c>
      <c r="C179" s="72"/>
      <c r="D179" s="9"/>
      <c r="E179" s="228" t="s">
        <v>542</v>
      </c>
      <c r="F179" s="35"/>
    </row>
    <row r="180" spans="2:6" x14ac:dyDescent="0.3">
      <c r="B180" s="39" t="s">
        <v>901</v>
      </c>
      <c r="C180" s="72"/>
      <c r="D180" s="9"/>
      <c r="E180" s="228"/>
      <c r="F180" s="35"/>
    </row>
    <row r="181" spans="2:6" x14ac:dyDescent="0.3">
      <c r="B181" s="55"/>
      <c r="C181" s="75"/>
      <c r="D181" s="9"/>
      <c r="E181" s="30"/>
      <c r="F181" s="35"/>
    </row>
    <row r="182" spans="2:6" x14ac:dyDescent="0.3">
      <c r="B182" s="39" t="s">
        <v>902</v>
      </c>
      <c r="C182" s="72"/>
      <c r="D182" s="9"/>
      <c r="E182" s="228" t="s">
        <v>542</v>
      </c>
      <c r="F182" s="35"/>
    </row>
    <row r="183" spans="2:6" x14ac:dyDescent="0.3">
      <c r="B183" s="39" t="s">
        <v>903</v>
      </c>
      <c r="C183" s="72"/>
      <c r="D183" s="9"/>
      <c r="E183" s="228"/>
      <c r="F183" s="35"/>
    </row>
    <row r="184" spans="2:6" x14ac:dyDescent="0.3">
      <c r="B184" s="55"/>
      <c r="C184" s="75"/>
      <c r="D184" s="9"/>
      <c r="E184" s="30"/>
      <c r="F184" s="35"/>
    </row>
    <row r="185" spans="2:6" x14ac:dyDescent="0.3">
      <c r="B185" s="39" t="s">
        <v>904</v>
      </c>
      <c r="C185" s="72"/>
      <c r="D185" s="9"/>
      <c r="E185" s="228" t="s">
        <v>542</v>
      </c>
      <c r="F185" s="35"/>
    </row>
    <row r="186" spans="2:6" x14ac:dyDescent="0.3">
      <c r="B186" s="39" t="s">
        <v>905</v>
      </c>
      <c r="C186" s="72"/>
      <c r="D186" s="9"/>
      <c r="E186" s="228"/>
      <c r="F186" s="35"/>
    </row>
    <row r="187" spans="2:6" x14ac:dyDescent="0.3">
      <c r="B187" s="55"/>
      <c r="C187" s="75"/>
      <c r="D187" s="9"/>
      <c r="E187" s="30"/>
      <c r="F187" s="35"/>
    </row>
    <row r="188" spans="2:6" x14ac:dyDescent="0.3">
      <c r="B188" s="39" t="s">
        <v>906</v>
      </c>
      <c r="C188" s="72"/>
      <c r="D188" s="9"/>
      <c r="E188" s="228" t="s">
        <v>542</v>
      </c>
      <c r="F188" s="35"/>
    </row>
    <row r="189" spans="2:6" x14ac:dyDescent="0.3">
      <c r="B189" s="39" t="s">
        <v>907</v>
      </c>
      <c r="C189" s="72"/>
      <c r="D189" s="9"/>
      <c r="E189" s="228"/>
      <c r="F189" s="35"/>
    </row>
    <row r="190" spans="2:6" x14ac:dyDescent="0.3">
      <c r="B190" s="40"/>
      <c r="C190" s="75"/>
      <c r="D190" s="9"/>
      <c r="E190" s="30"/>
      <c r="F190" s="35"/>
    </row>
    <row r="191" spans="2:6" ht="18" customHeight="1" x14ac:dyDescent="0.3">
      <c r="B191" s="39" t="s">
        <v>908</v>
      </c>
      <c r="C191" s="72"/>
      <c r="D191" s="9"/>
      <c r="E191" s="228" t="s">
        <v>544</v>
      </c>
      <c r="F191" s="35"/>
    </row>
    <row r="192" spans="2:6" ht="18" customHeight="1" x14ac:dyDescent="0.3">
      <c r="B192" s="39" t="s">
        <v>909</v>
      </c>
      <c r="C192" s="72"/>
      <c r="D192" s="9"/>
      <c r="E192" s="228"/>
      <c r="F192" s="35"/>
    </row>
    <row r="193" spans="2:6" ht="18" customHeight="1" x14ac:dyDescent="0.3">
      <c r="B193" s="39" t="s">
        <v>543</v>
      </c>
      <c r="C193" s="29"/>
      <c r="D193" s="9"/>
      <c r="E193" s="30" t="s">
        <v>545</v>
      </c>
      <c r="F193" s="33"/>
    </row>
    <row r="194" spans="2:6" x14ac:dyDescent="0.3">
      <c r="B194" s="9"/>
      <c r="C194" s="10"/>
      <c r="D194" s="9"/>
      <c r="E194" s="30"/>
      <c r="F194" s="33"/>
    </row>
    <row r="195" spans="2:6" x14ac:dyDescent="0.3">
      <c r="B195" s="17" t="s">
        <v>22</v>
      </c>
      <c r="C195" s="18"/>
      <c r="D195" s="9"/>
      <c r="E195" s="30"/>
      <c r="F195" s="33"/>
    </row>
    <row r="196" spans="2:6" x14ac:dyDescent="0.3">
      <c r="B196" s="9"/>
      <c r="C196" s="10"/>
      <c r="D196" s="9"/>
      <c r="E196" s="30"/>
      <c r="F196" s="33"/>
    </row>
    <row r="197" spans="2:6" x14ac:dyDescent="0.3">
      <c r="B197" s="9"/>
      <c r="C197" s="10"/>
      <c r="D197" s="9"/>
      <c r="E197" s="30"/>
      <c r="F197" s="33"/>
    </row>
    <row r="198" spans="2:6" x14ac:dyDescent="0.3">
      <c r="B198" s="37" t="s">
        <v>38</v>
      </c>
      <c r="C198" s="38" t="s">
        <v>0</v>
      </c>
      <c r="D198" s="9"/>
      <c r="E198" s="30"/>
      <c r="F198" s="33"/>
    </row>
    <row r="199" spans="2:6" x14ac:dyDescent="0.3">
      <c r="B199" s="9"/>
      <c r="C199" s="10"/>
      <c r="D199" s="9"/>
      <c r="E199" s="30"/>
      <c r="F199" s="33"/>
    </row>
    <row r="200" spans="2:6" ht="27.6" x14ac:dyDescent="0.3">
      <c r="B200" s="14" t="s">
        <v>910</v>
      </c>
      <c r="C200" s="73"/>
      <c r="D200" s="9"/>
      <c r="E200" s="30" t="s">
        <v>811</v>
      </c>
      <c r="F200" s="33"/>
    </row>
    <row r="201" spans="2:6" x14ac:dyDescent="0.3">
      <c r="B201" s="9"/>
      <c r="C201" s="75"/>
      <c r="D201" s="9"/>
      <c r="E201" s="30"/>
      <c r="F201" s="33"/>
    </row>
    <row r="202" spans="2:6" x14ac:dyDescent="0.3">
      <c r="B202" s="14" t="s">
        <v>911</v>
      </c>
      <c r="C202" s="74"/>
      <c r="D202" s="9"/>
      <c r="E202" s="30"/>
      <c r="F202" s="33"/>
    </row>
    <row r="203" spans="2:6" x14ac:dyDescent="0.3">
      <c r="B203" s="9"/>
      <c r="C203" s="75"/>
      <c r="D203" s="9"/>
      <c r="E203" s="30"/>
      <c r="F203" s="33"/>
    </row>
    <row r="204" spans="2:6" x14ac:dyDescent="0.3">
      <c r="B204" s="14" t="s">
        <v>912</v>
      </c>
      <c r="C204" s="74"/>
      <c r="D204" s="9"/>
      <c r="E204" s="30"/>
      <c r="F204" s="33"/>
    </row>
    <row r="205" spans="2:6" x14ac:dyDescent="0.3">
      <c r="B205" s="9"/>
      <c r="C205" s="75"/>
      <c r="D205" s="9"/>
      <c r="E205" s="30"/>
      <c r="F205" s="33"/>
    </row>
    <row r="206" spans="2:6" x14ac:dyDescent="0.3">
      <c r="B206" s="14" t="s">
        <v>913</v>
      </c>
      <c r="C206" s="74"/>
      <c r="D206" s="9"/>
      <c r="E206" s="30"/>
      <c r="F206" s="33"/>
    </row>
    <row r="207" spans="2:6" x14ac:dyDescent="0.3">
      <c r="B207" s="9"/>
      <c r="C207" s="75"/>
      <c r="D207" s="9"/>
      <c r="E207" s="30"/>
      <c r="F207" s="33"/>
    </row>
    <row r="208" spans="2:6" x14ac:dyDescent="0.3">
      <c r="B208" s="14" t="s">
        <v>39</v>
      </c>
      <c r="C208" s="76"/>
      <c r="D208" s="9"/>
      <c r="E208" s="30"/>
      <c r="F208" s="33"/>
    </row>
    <row r="209" spans="2:6" x14ac:dyDescent="0.3">
      <c r="B209" s="9"/>
      <c r="C209" s="77"/>
      <c r="D209" s="9"/>
      <c r="E209" s="30"/>
      <c r="F209" s="33"/>
    </row>
    <row r="210" spans="2:6" x14ac:dyDescent="0.3">
      <c r="B210" s="14" t="s">
        <v>40</v>
      </c>
      <c r="C210" s="76"/>
      <c r="D210" s="9"/>
      <c r="E210" s="30"/>
      <c r="F210" s="33"/>
    </row>
    <row r="211" spans="2:6" x14ac:dyDescent="0.3">
      <c r="B211" s="9"/>
      <c r="C211" s="75"/>
      <c r="D211" s="9"/>
      <c r="E211" s="30"/>
      <c r="F211" s="33"/>
    </row>
    <row r="212" spans="2:6" x14ac:dyDescent="0.3">
      <c r="B212" s="14" t="s">
        <v>914</v>
      </c>
      <c r="C212" s="74"/>
      <c r="D212" s="9"/>
      <c r="E212" s="30"/>
      <c r="F212" s="33"/>
    </row>
    <row r="213" spans="2:6" x14ac:dyDescent="0.3">
      <c r="B213" s="9"/>
      <c r="C213" s="75"/>
      <c r="D213" s="9"/>
      <c r="E213" s="30"/>
      <c r="F213" s="33"/>
    </row>
    <row r="214" spans="2:6" x14ac:dyDescent="0.3">
      <c r="B214" s="14" t="s">
        <v>915</v>
      </c>
      <c r="C214" s="74"/>
      <c r="D214" s="9"/>
      <c r="E214" s="30"/>
      <c r="F214" s="33"/>
    </row>
    <row r="215" spans="2:6" x14ac:dyDescent="0.3">
      <c r="B215" s="9"/>
      <c r="C215" s="75"/>
      <c r="D215" s="9"/>
      <c r="E215" s="30"/>
      <c r="F215" s="33"/>
    </row>
    <row r="216" spans="2:6" x14ac:dyDescent="0.3">
      <c r="B216" s="14" t="s">
        <v>916</v>
      </c>
      <c r="C216" s="74"/>
      <c r="D216" s="9"/>
      <c r="E216" s="30"/>
      <c r="F216" s="33" t="s">
        <v>41</v>
      </c>
    </row>
    <row r="217" spans="2:6" x14ac:dyDescent="0.3">
      <c r="B217" s="9"/>
      <c r="C217" s="75"/>
      <c r="D217" s="9"/>
      <c r="E217" s="30"/>
      <c r="F217" s="33"/>
    </row>
    <row r="218" spans="2:6" x14ac:dyDescent="0.3">
      <c r="B218" s="14" t="s">
        <v>917</v>
      </c>
      <c r="C218" s="74"/>
      <c r="D218" s="9"/>
      <c r="E218" s="30"/>
      <c r="F218" s="33"/>
    </row>
    <row r="219" spans="2:6" x14ac:dyDescent="0.3">
      <c r="B219" s="9"/>
      <c r="C219" s="75"/>
      <c r="D219" s="9"/>
      <c r="E219" s="30"/>
      <c r="F219" s="33"/>
    </row>
    <row r="220" spans="2:6" x14ac:dyDescent="0.3">
      <c r="B220" s="14" t="s">
        <v>918</v>
      </c>
      <c r="C220" s="74"/>
      <c r="D220" s="9"/>
      <c r="E220" s="30"/>
      <c r="F220" s="33"/>
    </row>
    <row r="221" spans="2:6" x14ac:dyDescent="0.3">
      <c r="B221" s="9"/>
      <c r="C221" s="10"/>
      <c r="D221" s="9"/>
      <c r="E221" s="30"/>
      <c r="F221" s="33"/>
    </row>
    <row r="222" spans="2:6" x14ac:dyDescent="0.3">
      <c r="B222" s="17" t="s">
        <v>42</v>
      </c>
      <c r="C222" s="18"/>
      <c r="D222" s="9"/>
      <c r="E222" s="30"/>
      <c r="F222" s="33"/>
    </row>
    <row r="223" spans="2:6" x14ac:dyDescent="0.3">
      <c r="B223" s="9"/>
      <c r="C223" s="10"/>
      <c r="D223" s="9"/>
      <c r="E223" s="30"/>
      <c r="F223" s="33"/>
    </row>
    <row r="224" spans="2:6" x14ac:dyDescent="0.3">
      <c r="B224" s="17" t="s">
        <v>43</v>
      </c>
      <c r="C224" s="18"/>
      <c r="D224" s="9"/>
      <c r="E224" s="30"/>
      <c r="F224" s="33"/>
    </row>
    <row r="225" spans="2:6" x14ac:dyDescent="0.3">
      <c r="B225" s="9"/>
      <c r="C225" s="10"/>
      <c r="D225" s="9"/>
      <c r="E225" s="30"/>
      <c r="F225" s="33"/>
    </row>
    <row r="226" spans="2:6" ht="27.6" x14ac:dyDescent="0.3">
      <c r="B226" s="19" t="s">
        <v>485</v>
      </c>
      <c r="C226" s="18"/>
      <c r="D226" s="9"/>
      <c r="E226" s="30"/>
      <c r="F226" s="33"/>
    </row>
    <row r="227" spans="2:6" x14ac:dyDescent="0.3">
      <c r="B227" s="9"/>
      <c r="C227" s="10"/>
      <c r="D227" s="9"/>
      <c r="E227" s="30"/>
      <c r="F227" s="33"/>
    </row>
    <row r="228" spans="2:6" x14ac:dyDescent="0.3">
      <c r="B228" s="17" t="s">
        <v>22</v>
      </c>
      <c r="C228" s="18"/>
      <c r="D228" s="9"/>
      <c r="E228" s="30"/>
      <c r="F228" s="33"/>
    </row>
    <row r="229" spans="2:6" x14ac:dyDescent="0.3">
      <c r="B229" s="9"/>
      <c r="C229" s="10"/>
      <c r="D229" s="9"/>
      <c r="E229" s="30"/>
      <c r="F229" s="33"/>
    </row>
    <row r="230" spans="2:6" x14ac:dyDescent="0.3">
      <c r="B230" s="9"/>
      <c r="C230" s="10"/>
      <c r="D230" s="9"/>
      <c r="E230" s="30"/>
      <c r="F230" s="33"/>
    </row>
    <row r="231" spans="2:6" ht="13.8" x14ac:dyDescent="0.3">
      <c r="B231" s="61" t="s">
        <v>459</v>
      </c>
      <c r="C231" s="36" t="s">
        <v>0</v>
      </c>
      <c r="D231" s="9"/>
      <c r="E231" s="30"/>
      <c r="F231" s="33"/>
    </row>
    <row r="232" spans="2:6" x14ac:dyDescent="0.3">
      <c r="B232" s="9"/>
      <c r="C232" s="10"/>
      <c r="D232" s="9"/>
      <c r="E232" s="30"/>
      <c r="F232" s="33"/>
    </row>
    <row r="233" spans="2:6" ht="17.399999999999999" customHeight="1" x14ac:dyDescent="0.3">
      <c r="B233" s="37" t="s">
        <v>44</v>
      </c>
      <c r="C233" s="38" t="s">
        <v>0</v>
      </c>
      <c r="D233" s="9"/>
      <c r="E233" s="228" t="s">
        <v>1020</v>
      </c>
      <c r="F233" s="54"/>
    </row>
    <row r="234" spans="2:6" x14ac:dyDescent="0.3">
      <c r="B234" s="9"/>
      <c r="C234" s="10"/>
      <c r="D234" s="9"/>
      <c r="E234" s="228"/>
      <c r="F234" s="33"/>
    </row>
    <row r="235" spans="2:6" x14ac:dyDescent="0.3">
      <c r="B235" s="14" t="s">
        <v>45</v>
      </c>
      <c r="C235" s="29"/>
      <c r="D235" s="9"/>
      <c r="E235" s="228"/>
      <c r="F235" s="33"/>
    </row>
    <row r="236" spans="2:6" x14ac:dyDescent="0.3">
      <c r="B236" s="9"/>
      <c r="C236" s="10"/>
      <c r="D236" s="9"/>
      <c r="E236" s="228"/>
      <c r="F236" s="33"/>
    </row>
    <row r="237" spans="2:6" x14ac:dyDescent="0.3">
      <c r="B237" s="14" t="s">
        <v>46</v>
      </c>
      <c r="C237" s="16"/>
      <c r="D237" s="9"/>
      <c r="E237" s="228"/>
      <c r="F237" s="33"/>
    </row>
    <row r="238" spans="2:6" x14ac:dyDescent="0.3">
      <c r="B238" s="9"/>
      <c r="C238" s="10"/>
      <c r="D238" s="9"/>
      <c r="E238" s="228"/>
      <c r="F238" s="33"/>
    </row>
    <row r="239" spans="2:6" x14ac:dyDescent="0.3">
      <c r="B239" s="14" t="s">
        <v>47</v>
      </c>
      <c r="C239" s="29"/>
      <c r="D239" s="9"/>
      <c r="E239" s="228"/>
      <c r="F239" s="33"/>
    </row>
    <row r="240" spans="2:6" x14ac:dyDescent="0.3">
      <c r="B240" s="9"/>
      <c r="C240" s="10"/>
      <c r="D240" s="9"/>
      <c r="E240" s="228"/>
      <c r="F240" s="33"/>
    </row>
    <row r="241" spans="2:6" x14ac:dyDescent="0.3">
      <c r="B241" s="14" t="s">
        <v>48</v>
      </c>
      <c r="C241" s="16"/>
      <c r="D241" s="9"/>
      <c r="E241" s="228"/>
      <c r="F241" s="33"/>
    </row>
    <row r="242" spans="2:6" x14ac:dyDescent="0.3">
      <c r="B242" s="9"/>
      <c r="C242" s="10"/>
      <c r="D242" s="9"/>
      <c r="E242" s="228"/>
      <c r="F242" s="33"/>
    </row>
    <row r="243" spans="2:6" x14ac:dyDescent="0.3">
      <c r="B243" s="14" t="s">
        <v>49</v>
      </c>
      <c r="C243" s="29"/>
      <c r="D243" s="9"/>
      <c r="E243" s="228"/>
      <c r="F243" s="33"/>
    </row>
    <row r="244" spans="2:6" x14ac:dyDescent="0.3">
      <c r="B244" s="9"/>
      <c r="C244" s="10"/>
      <c r="D244" s="9"/>
      <c r="E244" s="228"/>
      <c r="F244" s="33"/>
    </row>
    <row r="245" spans="2:6" x14ac:dyDescent="0.3">
      <c r="B245" s="14" t="s">
        <v>50</v>
      </c>
      <c r="C245" s="16"/>
      <c r="D245" s="9"/>
      <c r="E245" s="228"/>
      <c r="F245" s="33"/>
    </row>
    <row r="246" spans="2:6" x14ac:dyDescent="0.3">
      <c r="B246" s="9"/>
      <c r="C246" s="10"/>
      <c r="D246" s="9"/>
      <c r="E246" s="228"/>
      <c r="F246" s="33"/>
    </row>
    <row r="247" spans="2:6" x14ac:dyDescent="0.3">
      <c r="B247" s="14" t="s">
        <v>51</v>
      </c>
      <c r="C247" s="29"/>
      <c r="D247" s="9"/>
      <c r="E247" s="228"/>
      <c r="F247" s="33"/>
    </row>
    <row r="248" spans="2:6" x14ac:dyDescent="0.3">
      <c r="B248" s="9"/>
      <c r="C248" s="10"/>
      <c r="D248" s="9"/>
      <c r="E248" s="228"/>
      <c r="F248" s="33"/>
    </row>
    <row r="249" spans="2:6" x14ac:dyDescent="0.3">
      <c r="B249" s="14" t="s">
        <v>52</v>
      </c>
      <c r="C249" s="16"/>
      <c r="D249" s="9"/>
      <c r="E249" s="228"/>
      <c r="F249" s="33"/>
    </row>
    <row r="250" spans="2:6" x14ac:dyDescent="0.3">
      <c r="B250" s="9"/>
      <c r="C250" s="10"/>
      <c r="D250" s="9"/>
      <c r="E250" s="228"/>
      <c r="F250" s="33"/>
    </row>
    <row r="251" spans="2:6" x14ac:dyDescent="0.3">
      <c r="B251" s="14" t="s">
        <v>53</v>
      </c>
      <c r="C251" s="29"/>
      <c r="D251" s="9"/>
      <c r="E251" s="228"/>
      <c r="F251" s="33"/>
    </row>
    <row r="252" spans="2:6" x14ac:dyDescent="0.3">
      <c r="B252" s="9"/>
      <c r="C252" s="10"/>
      <c r="D252" s="9"/>
      <c r="E252" s="228"/>
      <c r="F252" s="33"/>
    </row>
    <row r="253" spans="2:6" x14ac:dyDescent="0.3">
      <c r="B253" s="14" t="s">
        <v>54</v>
      </c>
      <c r="C253" s="16"/>
      <c r="D253" s="9"/>
      <c r="E253" s="228"/>
      <c r="F253" s="33"/>
    </row>
    <row r="254" spans="2:6" x14ac:dyDescent="0.3">
      <c r="B254" s="9"/>
      <c r="C254" s="10"/>
      <c r="D254" s="9"/>
      <c r="E254" s="228"/>
      <c r="F254" s="33"/>
    </row>
    <row r="255" spans="2:6" x14ac:dyDescent="0.3">
      <c r="B255" s="14" t="s">
        <v>55</v>
      </c>
      <c r="C255" s="29"/>
      <c r="D255" s="9"/>
      <c r="E255" s="228"/>
      <c r="F255" s="33"/>
    </row>
    <row r="256" spans="2:6" x14ac:dyDescent="0.3">
      <c r="B256" s="9"/>
      <c r="C256" s="10"/>
      <c r="D256" s="9"/>
      <c r="E256" s="228"/>
      <c r="F256" s="33"/>
    </row>
    <row r="257" spans="2:6" x14ac:dyDescent="0.3">
      <c r="B257" s="14" t="s">
        <v>56</v>
      </c>
      <c r="C257" s="16"/>
      <c r="D257" s="9"/>
      <c r="E257" s="228"/>
      <c r="F257" s="33"/>
    </row>
    <row r="258" spans="2:6" x14ac:dyDescent="0.3">
      <c r="B258" s="9"/>
      <c r="C258" s="10"/>
      <c r="D258" s="9"/>
      <c r="E258" s="228"/>
      <c r="F258" s="33"/>
    </row>
    <row r="259" spans="2:6" x14ac:dyDescent="0.3">
      <c r="B259" s="14" t="s">
        <v>57</v>
      </c>
      <c r="C259" s="29"/>
      <c r="D259" s="9"/>
      <c r="E259" s="228"/>
      <c r="F259" s="33"/>
    </row>
    <row r="260" spans="2:6" x14ac:dyDescent="0.3">
      <c r="B260" s="9"/>
      <c r="C260" s="10"/>
      <c r="D260" s="9"/>
      <c r="E260" s="228"/>
      <c r="F260" s="33"/>
    </row>
    <row r="261" spans="2:6" x14ac:dyDescent="0.3">
      <c r="B261" s="14" t="s">
        <v>58</v>
      </c>
      <c r="C261" s="16"/>
      <c r="D261" s="9"/>
      <c r="E261" s="228"/>
      <c r="F261" s="33"/>
    </row>
    <row r="262" spans="2:6" x14ac:dyDescent="0.3">
      <c r="B262" s="9"/>
      <c r="C262" s="10"/>
      <c r="D262" s="9"/>
      <c r="E262" s="228"/>
      <c r="F262" s="33"/>
    </row>
    <row r="263" spans="2:6" x14ac:dyDescent="0.3">
      <c r="B263" s="14" t="s">
        <v>59</v>
      </c>
      <c r="C263" s="23"/>
      <c r="D263" s="9"/>
      <c r="E263" s="228"/>
      <c r="F263" s="33"/>
    </row>
    <row r="264" spans="2:6" x14ac:dyDescent="0.3">
      <c r="B264" s="9"/>
      <c r="C264" s="10"/>
      <c r="D264" s="9"/>
      <c r="E264" s="228"/>
      <c r="F264" s="33"/>
    </row>
    <row r="265" spans="2:6" x14ac:dyDescent="0.3">
      <c r="B265" s="56" t="s">
        <v>60</v>
      </c>
      <c r="C265" s="23"/>
      <c r="D265" s="9"/>
      <c r="E265" s="228"/>
      <c r="F265" s="33"/>
    </row>
    <row r="266" spans="2:6" x14ac:dyDescent="0.3">
      <c r="B266" s="9"/>
      <c r="C266" s="10"/>
      <c r="D266" s="9"/>
      <c r="E266" s="78"/>
      <c r="F266" s="33"/>
    </row>
    <row r="267" spans="2:6" x14ac:dyDescent="0.3">
      <c r="B267" s="17" t="s">
        <v>22</v>
      </c>
      <c r="C267" s="18"/>
      <c r="D267" s="9"/>
      <c r="E267" s="78"/>
      <c r="F267" s="33"/>
    </row>
    <row r="268" spans="2:6" x14ac:dyDescent="0.3">
      <c r="B268" s="9"/>
      <c r="C268" s="10"/>
      <c r="D268" s="9"/>
      <c r="E268" s="78"/>
      <c r="F268" s="33"/>
    </row>
    <row r="269" spans="2:6" x14ac:dyDescent="0.3">
      <c r="B269" s="9"/>
      <c r="C269" s="10"/>
      <c r="D269" s="9"/>
      <c r="E269" s="78"/>
      <c r="F269" s="33"/>
    </row>
    <row r="270" spans="2:6" ht="19.8" customHeight="1" x14ac:dyDescent="0.3">
      <c r="B270" s="37" t="s">
        <v>61</v>
      </c>
      <c r="C270" s="38" t="s">
        <v>0</v>
      </c>
      <c r="D270" s="9"/>
      <c r="E270" s="228" t="s">
        <v>1021</v>
      </c>
      <c r="F270" s="54"/>
    </row>
    <row r="271" spans="2:6" x14ac:dyDescent="0.3">
      <c r="B271" s="9"/>
      <c r="C271" s="10"/>
      <c r="D271" s="9"/>
      <c r="E271" s="228"/>
      <c r="F271" s="33"/>
    </row>
    <row r="272" spans="2:6" x14ac:dyDescent="0.3">
      <c r="B272" s="14" t="s">
        <v>62</v>
      </c>
      <c r="C272" s="16"/>
      <c r="D272" s="9"/>
      <c r="E272" s="228"/>
      <c r="F272" s="33"/>
    </row>
    <row r="273" spans="2:6" x14ac:dyDescent="0.3">
      <c r="B273" s="9"/>
      <c r="C273" s="10"/>
      <c r="D273" s="9"/>
      <c r="E273" s="228"/>
      <c r="F273" s="33"/>
    </row>
    <row r="274" spans="2:6" x14ac:dyDescent="0.3">
      <c r="B274" s="14" t="s">
        <v>63</v>
      </c>
      <c r="C274" s="16"/>
      <c r="D274" s="9"/>
      <c r="E274" s="228"/>
      <c r="F274" s="33"/>
    </row>
    <row r="275" spans="2:6" x14ac:dyDescent="0.3">
      <c r="B275" s="9"/>
      <c r="C275" s="10"/>
      <c r="D275" s="9"/>
      <c r="E275" s="228"/>
      <c r="F275" s="33"/>
    </row>
    <row r="276" spans="2:6" x14ac:dyDescent="0.3">
      <c r="B276" s="14" t="s">
        <v>64</v>
      </c>
      <c r="C276" s="16"/>
      <c r="D276" s="9"/>
      <c r="E276" s="228"/>
      <c r="F276" s="33"/>
    </row>
    <row r="277" spans="2:6" x14ac:dyDescent="0.3">
      <c r="B277" s="9"/>
      <c r="C277" s="10"/>
      <c r="D277" s="9"/>
      <c r="E277" s="228"/>
      <c r="F277" s="33"/>
    </row>
    <row r="278" spans="2:6" x14ac:dyDescent="0.3">
      <c r="B278" s="14" t="s">
        <v>65</v>
      </c>
      <c r="C278" s="16"/>
      <c r="D278" s="9"/>
      <c r="E278" s="228"/>
      <c r="F278" s="33"/>
    </row>
    <row r="279" spans="2:6" x14ac:dyDescent="0.3">
      <c r="B279" s="9"/>
      <c r="C279" s="10"/>
      <c r="D279" s="9"/>
      <c r="E279" s="228"/>
      <c r="F279" s="33"/>
    </row>
    <row r="280" spans="2:6" x14ac:dyDescent="0.3">
      <c r="B280" s="14" t="s">
        <v>66</v>
      </c>
      <c r="C280" s="16"/>
      <c r="D280" s="9"/>
      <c r="E280" s="228"/>
      <c r="F280" s="33"/>
    </row>
    <row r="281" spans="2:6" x14ac:dyDescent="0.3">
      <c r="B281" s="9"/>
      <c r="C281" s="10"/>
      <c r="D281" s="9"/>
      <c r="E281" s="228"/>
      <c r="F281" s="33"/>
    </row>
    <row r="282" spans="2:6" x14ac:dyDescent="0.3">
      <c r="B282" s="14" t="s">
        <v>67</v>
      </c>
      <c r="C282" s="16"/>
      <c r="D282" s="9"/>
      <c r="E282" s="228"/>
      <c r="F282" s="33"/>
    </row>
    <row r="283" spans="2:6" x14ac:dyDescent="0.3">
      <c r="B283" s="9"/>
      <c r="C283" s="10"/>
      <c r="D283" s="9"/>
      <c r="E283" s="30"/>
      <c r="F283" s="33"/>
    </row>
    <row r="284" spans="2:6" x14ac:dyDescent="0.3">
      <c r="B284" s="17" t="s">
        <v>22</v>
      </c>
      <c r="C284" s="18"/>
      <c r="D284" s="9"/>
      <c r="E284" s="30"/>
      <c r="F284" s="33"/>
    </row>
    <row r="285" spans="2:6" x14ac:dyDescent="0.3">
      <c r="B285" s="9"/>
      <c r="C285" s="10"/>
      <c r="D285" s="9"/>
      <c r="E285" s="30"/>
      <c r="F285" s="33"/>
    </row>
    <row r="286" spans="2:6" x14ac:dyDescent="0.3">
      <c r="B286" s="9"/>
      <c r="C286" s="10"/>
      <c r="D286" s="9"/>
      <c r="E286" s="30"/>
      <c r="F286" s="33"/>
    </row>
    <row r="287" spans="2:6" ht="41.4" x14ac:dyDescent="0.3">
      <c r="B287" s="229" t="s">
        <v>540</v>
      </c>
      <c r="C287" s="229"/>
      <c r="D287" s="9"/>
      <c r="E287" s="30" t="s">
        <v>1010</v>
      </c>
      <c r="F287" s="33"/>
    </row>
    <row r="288" spans="2:6" x14ac:dyDescent="0.3">
      <c r="B288" s="9"/>
      <c r="C288" s="10"/>
      <c r="D288" s="9"/>
      <c r="E288" s="30"/>
      <c r="F288" s="33"/>
    </row>
    <row r="289" spans="2:6" x14ac:dyDescent="0.3">
      <c r="B289" s="37" t="s">
        <v>68</v>
      </c>
      <c r="C289" s="38" t="s">
        <v>0</v>
      </c>
      <c r="D289" s="9"/>
      <c r="E289" s="30"/>
      <c r="F289" s="33"/>
    </row>
    <row r="290" spans="2:6" x14ac:dyDescent="0.3">
      <c r="B290" s="9"/>
      <c r="C290" s="10"/>
      <c r="D290" s="9"/>
      <c r="E290" s="33"/>
      <c r="F290" s="35"/>
    </row>
    <row r="291" spans="2:6" x14ac:dyDescent="0.3">
      <c r="B291" s="14" t="s">
        <v>69</v>
      </c>
      <c r="C291" s="23"/>
      <c r="D291" s="9"/>
      <c r="E291" s="33"/>
      <c r="F291" s="35"/>
    </row>
    <row r="292" spans="2:6" x14ac:dyDescent="0.3">
      <c r="B292" s="9"/>
      <c r="C292" s="10"/>
      <c r="D292" s="9"/>
      <c r="E292" s="33"/>
      <c r="F292" s="35"/>
    </row>
    <row r="293" spans="2:6" x14ac:dyDescent="0.3">
      <c r="B293" s="14" t="s">
        <v>70</v>
      </c>
      <c r="C293" s="29"/>
      <c r="D293" s="9"/>
      <c r="E293" s="33"/>
      <c r="F293" s="35"/>
    </row>
    <row r="294" spans="2:6" x14ac:dyDescent="0.3">
      <c r="B294" s="9"/>
      <c r="C294" s="10"/>
      <c r="D294" s="9"/>
      <c r="E294" s="33"/>
      <c r="F294" s="35"/>
    </row>
    <row r="295" spans="2:6" x14ac:dyDescent="0.3">
      <c r="B295" s="14" t="s">
        <v>71</v>
      </c>
      <c r="C295" s="72"/>
      <c r="D295" s="9"/>
      <c r="E295" s="33"/>
      <c r="F295" s="35"/>
    </row>
    <row r="296" spans="2:6" x14ac:dyDescent="0.3">
      <c r="B296" s="9"/>
      <c r="C296" s="10"/>
      <c r="D296" s="9"/>
      <c r="E296" s="33"/>
      <c r="F296" s="35"/>
    </row>
    <row r="297" spans="2:6" x14ac:dyDescent="0.3">
      <c r="B297" s="9"/>
      <c r="C297" s="10"/>
      <c r="D297" s="9"/>
      <c r="E297" s="33"/>
      <c r="F297" s="35"/>
    </row>
    <row r="298" spans="2:6" x14ac:dyDescent="0.3">
      <c r="B298" s="37" t="s">
        <v>72</v>
      </c>
      <c r="C298" s="38" t="s">
        <v>0</v>
      </c>
      <c r="D298" s="9"/>
      <c r="E298" s="33"/>
      <c r="F298" s="35"/>
    </row>
    <row r="299" spans="2:6" x14ac:dyDescent="0.3">
      <c r="B299" s="9"/>
      <c r="C299" s="10"/>
      <c r="D299" s="9"/>
      <c r="E299" s="33"/>
      <c r="F299" s="35"/>
    </row>
    <row r="300" spans="2:6" x14ac:dyDescent="0.3">
      <c r="B300" s="14" t="s">
        <v>69</v>
      </c>
      <c r="C300" s="23"/>
      <c r="D300" s="9"/>
      <c r="E300" s="33"/>
      <c r="F300" s="35"/>
    </row>
    <row r="301" spans="2:6" x14ac:dyDescent="0.3">
      <c r="B301" s="9"/>
      <c r="C301" s="10"/>
      <c r="D301" s="9"/>
      <c r="E301" s="33"/>
      <c r="F301" s="35"/>
    </row>
    <row r="302" spans="2:6" x14ac:dyDescent="0.3">
      <c r="B302" s="14" t="s">
        <v>70</v>
      </c>
      <c r="C302" s="29"/>
      <c r="D302" s="9"/>
      <c r="E302" s="33"/>
      <c r="F302" s="35"/>
    </row>
    <row r="303" spans="2:6" x14ac:dyDescent="0.3">
      <c r="B303" s="9"/>
      <c r="C303" s="10"/>
      <c r="D303" s="9"/>
      <c r="E303" s="33"/>
      <c r="F303" s="35"/>
    </row>
    <row r="304" spans="2:6" x14ac:dyDescent="0.3">
      <c r="B304" s="14" t="s">
        <v>71</v>
      </c>
      <c r="C304" s="72"/>
      <c r="D304" s="9"/>
      <c r="E304" s="33"/>
      <c r="F304" s="35"/>
    </row>
    <row r="305" spans="2:6" x14ac:dyDescent="0.3">
      <c r="B305" s="9"/>
      <c r="C305" s="10"/>
      <c r="D305" s="9"/>
      <c r="E305" s="33"/>
      <c r="F305" s="35"/>
    </row>
    <row r="306" spans="2:6" x14ac:dyDescent="0.3">
      <c r="B306" s="9"/>
      <c r="C306" s="10"/>
      <c r="D306" s="9"/>
      <c r="E306" s="33"/>
      <c r="F306" s="35"/>
    </row>
    <row r="307" spans="2:6" x14ac:dyDescent="0.3">
      <c r="B307" s="1" t="s">
        <v>73</v>
      </c>
      <c r="C307" s="38" t="s">
        <v>0</v>
      </c>
      <c r="D307" s="9"/>
      <c r="E307" s="33"/>
      <c r="F307" s="35"/>
    </row>
    <row r="308" spans="2:6" x14ac:dyDescent="0.3">
      <c r="B308" s="9"/>
      <c r="C308" s="10"/>
      <c r="D308" s="9"/>
      <c r="E308" s="33"/>
      <c r="F308" s="35"/>
    </row>
    <row r="309" spans="2:6" x14ac:dyDescent="0.3">
      <c r="B309" s="14" t="s">
        <v>69</v>
      </c>
      <c r="C309" s="23"/>
      <c r="D309" s="9"/>
      <c r="E309" s="33"/>
      <c r="F309" s="35"/>
    </row>
    <row r="310" spans="2:6" x14ac:dyDescent="0.3">
      <c r="B310" s="9"/>
      <c r="C310" s="10"/>
      <c r="D310" s="9"/>
      <c r="E310" s="33"/>
      <c r="F310" s="35"/>
    </row>
    <row r="311" spans="2:6" x14ac:dyDescent="0.3">
      <c r="B311" s="14" t="s">
        <v>70</v>
      </c>
      <c r="C311" s="29"/>
      <c r="D311" s="9"/>
      <c r="E311" s="33"/>
      <c r="F311" s="35"/>
    </row>
    <row r="312" spans="2:6" x14ac:dyDescent="0.3">
      <c r="B312" s="9"/>
      <c r="C312" s="10"/>
      <c r="D312" s="9"/>
      <c r="E312" s="33"/>
      <c r="F312" s="35"/>
    </row>
    <row r="313" spans="2:6" x14ac:dyDescent="0.3">
      <c r="B313" s="14" t="s">
        <v>71</v>
      </c>
      <c r="C313" s="72"/>
      <c r="D313" s="9"/>
      <c r="E313" s="33"/>
      <c r="F313" s="35"/>
    </row>
    <row r="314" spans="2:6" x14ac:dyDescent="0.3">
      <c r="B314" s="9"/>
      <c r="C314" s="10"/>
      <c r="D314" s="9"/>
      <c r="E314" s="33"/>
      <c r="F314" s="35"/>
    </row>
    <row r="315" spans="2:6" x14ac:dyDescent="0.3">
      <c r="B315" s="9"/>
      <c r="C315" s="10"/>
      <c r="D315" s="9"/>
      <c r="E315" s="33"/>
      <c r="F315" s="35"/>
    </row>
    <row r="316" spans="2:6" x14ac:dyDescent="0.3">
      <c r="B316" s="57" t="s">
        <v>74</v>
      </c>
      <c r="C316" s="38" t="s">
        <v>0</v>
      </c>
      <c r="D316" s="9"/>
      <c r="E316" s="33"/>
      <c r="F316" s="35"/>
    </row>
    <row r="317" spans="2:6" x14ac:dyDescent="0.3">
      <c r="B317" s="9"/>
      <c r="C317" s="10"/>
      <c r="D317" s="9"/>
      <c r="E317" s="33"/>
      <c r="F317" s="35"/>
    </row>
    <row r="318" spans="2:6" x14ac:dyDescent="0.3">
      <c r="B318" s="14" t="s">
        <v>69</v>
      </c>
      <c r="C318" s="23"/>
      <c r="D318" s="9"/>
      <c r="E318" s="33"/>
      <c r="F318" s="35"/>
    </row>
    <row r="319" spans="2:6" x14ac:dyDescent="0.3">
      <c r="B319" s="9"/>
      <c r="C319" s="10"/>
      <c r="D319" s="9"/>
      <c r="E319" s="33"/>
      <c r="F319" s="35"/>
    </row>
    <row r="320" spans="2:6" x14ac:dyDescent="0.3">
      <c r="B320" s="14" t="s">
        <v>70</v>
      </c>
      <c r="C320" s="29"/>
      <c r="D320" s="9"/>
      <c r="E320" s="33"/>
      <c r="F320" s="35"/>
    </row>
    <row r="321" spans="2:6" x14ac:dyDescent="0.3">
      <c r="B321" s="9"/>
      <c r="C321" s="10"/>
      <c r="D321" s="9"/>
      <c r="E321" s="33"/>
      <c r="F321" s="35"/>
    </row>
    <row r="322" spans="2:6" x14ac:dyDescent="0.3">
      <c r="B322" s="14" t="s">
        <v>71</v>
      </c>
      <c r="C322" s="72"/>
      <c r="D322" s="9"/>
      <c r="E322" s="33"/>
      <c r="F322" s="35"/>
    </row>
    <row r="323" spans="2:6" x14ac:dyDescent="0.3">
      <c r="B323" s="9"/>
      <c r="C323" s="10"/>
      <c r="D323" s="9"/>
      <c r="E323" s="33"/>
      <c r="F323" s="35"/>
    </row>
    <row r="324" spans="2:6" x14ac:dyDescent="0.3">
      <c r="B324" s="9"/>
      <c r="C324" s="10"/>
      <c r="D324" s="9"/>
      <c r="E324" s="33"/>
      <c r="F324" s="35"/>
    </row>
    <row r="325" spans="2:6" x14ac:dyDescent="0.3">
      <c r="B325" s="37" t="s">
        <v>75</v>
      </c>
      <c r="C325" s="38" t="s">
        <v>0</v>
      </c>
      <c r="D325" s="9"/>
      <c r="E325" s="33"/>
      <c r="F325" s="35"/>
    </row>
    <row r="326" spans="2:6" x14ac:dyDescent="0.3">
      <c r="B326" s="9"/>
      <c r="C326" s="10"/>
      <c r="D326" s="9"/>
      <c r="E326" s="33"/>
      <c r="F326" s="35"/>
    </row>
    <row r="327" spans="2:6" x14ac:dyDescent="0.3">
      <c r="B327" s="14" t="s">
        <v>69</v>
      </c>
      <c r="C327" s="23"/>
      <c r="D327" s="9"/>
      <c r="E327" s="33"/>
      <c r="F327" s="35"/>
    </row>
    <row r="328" spans="2:6" x14ac:dyDescent="0.3">
      <c r="B328" s="9"/>
      <c r="C328" s="10"/>
      <c r="D328" s="9"/>
      <c r="E328" s="33"/>
      <c r="F328" s="35"/>
    </row>
    <row r="329" spans="2:6" x14ac:dyDescent="0.3">
      <c r="B329" s="14" t="s">
        <v>70</v>
      </c>
      <c r="C329" s="29"/>
      <c r="D329" s="9"/>
      <c r="E329" s="33"/>
      <c r="F329" s="35"/>
    </row>
    <row r="330" spans="2:6" x14ac:dyDescent="0.3">
      <c r="B330" s="9"/>
      <c r="C330" s="10"/>
      <c r="D330" s="9"/>
      <c r="E330" s="33"/>
      <c r="F330" s="35"/>
    </row>
    <row r="331" spans="2:6" x14ac:dyDescent="0.3">
      <c r="B331" s="14" t="s">
        <v>71</v>
      </c>
      <c r="C331" s="72"/>
      <c r="D331" s="9"/>
      <c r="E331" s="33"/>
      <c r="F331" s="35"/>
    </row>
    <row r="332" spans="2:6" x14ac:dyDescent="0.3">
      <c r="B332" s="9"/>
      <c r="C332" s="10"/>
      <c r="D332" s="9"/>
      <c r="E332" s="33"/>
      <c r="F332" s="35"/>
    </row>
    <row r="333" spans="2:6" x14ac:dyDescent="0.3">
      <c r="B333" s="9"/>
      <c r="C333" s="10"/>
      <c r="D333" s="9"/>
      <c r="E333" s="33"/>
      <c r="F333" s="35"/>
    </row>
    <row r="334" spans="2:6" x14ac:dyDescent="0.3">
      <c r="B334" s="37" t="s">
        <v>76</v>
      </c>
      <c r="C334" s="38" t="s">
        <v>0</v>
      </c>
      <c r="D334" s="9"/>
      <c r="E334" s="33"/>
      <c r="F334" s="35"/>
    </row>
    <row r="335" spans="2:6" x14ac:dyDescent="0.3">
      <c r="B335" s="9"/>
      <c r="C335" s="10"/>
      <c r="D335" s="9"/>
      <c r="E335" s="33"/>
      <c r="F335" s="35"/>
    </row>
    <row r="336" spans="2:6" x14ac:dyDescent="0.3">
      <c r="B336" s="14" t="s">
        <v>69</v>
      </c>
      <c r="C336" s="23"/>
      <c r="D336" s="9"/>
      <c r="E336" s="33"/>
      <c r="F336" s="35"/>
    </row>
    <row r="337" spans="2:6" x14ac:dyDescent="0.3">
      <c r="B337" s="9"/>
      <c r="C337" s="10"/>
      <c r="D337" s="9"/>
      <c r="E337" s="33"/>
      <c r="F337" s="35"/>
    </row>
    <row r="338" spans="2:6" x14ac:dyDescent="0.3">
      <c r="B338" s="14" t="s">
        <v>70</v>
      </c>
      <c r="C338" s="29"/>
      <c r="D338" s="9"/>
      <c r="E338" s="33"/>
      <c r="F338" s="35"/>
    </row>
    <row r="339" spans="2:6" x14ac:dyDescent="0.3">
      <c r="B339" s="9"/>
      <c r="C339" s="10"/>
      <c r="D339" s="9"/>
      <c r="E339" s="33"/>
      <c r="F339" s="35"/>
    </row>
    <row r="340" spans="2:6" x14ac:dyDescent="0.3">
      <c r="B340" s="14" t="s">
        <v>71</v>
      </c>
      <c r="C340" s="72"/>
      <c r="D340" s="9"/>
      <c r="E340" s="33"/>
      <c r="F340" s="35"/>
    </row>
    <row r="341" spans="2:6" x14ac:dyDescent="0.3">
      <c r="B341" s="9"/>
      <c r="C341" s="10"/>
      <c r="D341" s="9"/>
      <c r="E341" s="33"/>
      <c r="F341" s="35"/>
    </row>
    <row r="342" spans="2:6" x14ac:dyDescent="0.3">
      <c r="B342" s="17" t="s">
        <v>22</v>
      </c>
      <c r="C342" s="18"/>
      <c r="D342" s="9"/>
      <c r="E342" s="33"/>
      <c r="F342" s="35"/>
    </row>
  </sheetData>
  <mergeCells count="27">
    <mergeCell ref="E124:E126"/>
    <mergeCell ref="E176:E177"/>
    <mergeCell ref="E179:E180"/>
    <mergeCell ref="E182:E183"/>
    <mergeCell ref="E185:E186"/>
    <mergeCell ref="E188:E189"/>
    <mergeCell ref="E161:E162"/>
    <mergeCell ref="E164:E165"/>
    <mergeCell ref="E167:E168"/>
    <mergeCell ref="E170:E171"/>
    <mergeCell ref="E173:E174"/>
    <mergeCell ref="E135:E145"/>
    <mergeCell ref="E233:E265"/>
    <mergeCell ref="E270:E282"/>
    <mergeCell ref="B287:C287"/>
    <mergeCell ref="E50:E53"/>
    <mergeCell ref="E67:E75"/>
    <mergeCell ref="E82:E83"/>
    <mergeCell ref="E87:E89"/>
    <mergeCell ref="E93:E96"/>
    <mergeCell ref="E105:E106"/>
    <mergeCell ref="E110:E112"/>
    <mergeCell ref="E116:E121"/>
    <mergeCell ref="E191:E192"/>
    <mergeCell ref="E152:E153"/>
    <mergeCell ref="E155:E156"/>
    <mergeCell ref="E158:E15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r:uid="{9A8D4A91-D1AD-47C4-B8EF-6ECDE5ED0A40}">
          <x14:formula1>
            <xm:f>menus!$L$3:$L$4</xm:f>
          </x14:formula1>
          <xm:sqref>C9</xm:sqref>
        </x14:dataValidation>
        <x14:dataValidation type="list" allowBlank="1" showInputMessage="1" showErrorMessage="1" xr:uid="{2C690CDA-939F-4E7B-841E-B28DB0C07FDF}">
          <x14:formula1>
            <xm:f>menus!$M$3:$M$8</xm:f>
          </x14:formula1>
          <xm:sqref>C17 C21 C19</xm:sqref>
        </x14:dataValidation>
        <x14:dataValidation type="list" allowBlank="1" showInputMessage="1" showErrorMessage="1" xr:uid="{0FAE5F85-4CA5-41A7-A682-1BF9225BEDC2}">
          <x14:formula1>
            <xm:f>menus!$N$3:$N$4</xm:f>
          </x14:formula1>
          <xm:sqref>C53</xm:sqref>
        </x14:dataValidation>
        <x14:dataValidation type="list" allowBlank="1" showInputMessage="1" showErrorMessage="1" xr:uid="{C5211A6E-BDB9-474E-8C95-3800AF161B80}">
          <x14:formula1>
            <xm:f>menus!$O$3:$O$4</xm:f>
          </x14:formula1>
          <xm:sqref>C82</xm:sqref>
        </x14:dataValidation>
        <x14:dataValidation type="list" allowBlank="1" showInputMessage="1" showErrorMessage="1" xr:uid="{633CD663-E0D5-4804-A920-26E1A333345A}">
          <x14:formula1>
            <xm:f>menus!$P$3:$P$7</xm:f>
          </x14:formula1>
          <xm:sqref>C93</xm:sqref>
        </x14:dataValidation>
        <x14:dataValidation type="list" allowBlank="1" showInputMessage="1" showErrorMessage="1" xr:uid="{817E5EC5-487E-4C17-8266-A285209F10B2}">
          <x14:formula1>
            <xm:f>menus!$Q$3:$Q$11</xm:f>
          </x14:formula1>
          <xm:sqref>C105</xm:sqref>
        </x14:dataValidation>
        <x14:dataValidation type="list" allowBlank="1" showInputMessage="1" showErrorMessage="1" xr:uid="{982B3C78-BFF1-4D55-9535-91C230D97997}">
          <x14:formula1>
            <xm:f>menus!$C$3:$C$5</xm:f>
          </x14:formula1>
          <xm:sqref>C263 C265</xm:sqref>
        </x14:dataValidation>
        <x14:dataValidation type="list" allowBlank="1" showInputMessage="1" showErrorMessage="1" xr:uid="{30370DFB-12DE-447C-98D3-5BFE9DD7C746}">
          <x14:formula1>
            <xm:f>menus!$R$3:$R$9</xm:f>
          </x14:formula1>
          <xm:sqref>C235 C237</xm:sqref>
        </x14:dataValidation>
        <x14:dataValidation type="list" allowBlank="1" showInputMessage="1" showErrorMessage="1" xr:uid="{4A35E1BF-775B-468E-85C6-F2FB2AF66198}">
          <x14:formula1>
            <xm:f>menus!$S$3:$S$6</xm:f>
          </x14:formula1>
          <xm:sqref>C239 C241</xm:sqref>
        </x14:dataValidation>
        <x14:dataValidation type="list" allowBlank="1" showInputMessage="1" showErrorMessage="1" xr:uid="{7F914FDD-32B7-48E2-8C9D-D00802DD1A00}">
          <x14:formula1>
            <xm:f>menus!$T$3:$T$8</xm:f>
          </x14:formula1>
          <xm:sqref>C243 C245</xm:sqref>
        </x14:dataValidation>
        <x14:dataValidation type="list" allowBlank="1" showInputMessage="1" showErrorMessage="1" xr:uid="{8FD67E1E-C826-412D-B2B6-6CA1DD5F5E99}">
          <x14:formula1>
            <xm:f>menus!$U$3:$U$7</xm:f>
          </x14:formula1>
          <xm:sqref>C247 C249</xm:sqref>
        </x14:dataValidation>
        <x14:dataValidation type="list" allowBlank="1" showInputMessage="1" showErrorMessage="1" xr:uid="{88860C1C-9DFA-4DE4-8FFD-9E47D695B241}">
          <x14:formula1>
            <xm:f>menus!$V$3:$V$7</xm:f>
          </x14:formula1>
          <xm:sqref>C251 C253</xm:sqref>
        </x14:dataValidation>
        <x14:dataValidation type="list" allowBlank="1" showInputMessage="1" showErrorMessage="1" xr:uid="{2EB20E1A-39C6-4F64-B56E-4CBEB394EC1B}">
          <x14:formula1>
            <xm:f>menus!$W$3:$W$12</xm:f>
          </x14:formula1>
          <xm:sqref>C255 C257</xm:sqref>
        </x14:dataValidation>
        <x14:dataValidation type="list" allowBlank="1" showInputMessage="1" showErrorMessage="1" xr:uid="{BC0E3DB4-717B-45DD-A215-6C9AE82E2803}">
          <x14:formula1>
            <xm:f>menus!$X$3:$X$4</xm:f>
          </x14:formula1>
          <xm:sqref>C259 C261</xm:sqref>
        </x14:dataValidation>
        <x14:dataValidation type="list" allowBlank="1" showInputMessage="1" showErrorMessage="1" xr:uid="{5CC207DF-0248-4CCC-80F6-4ED26D165A9B}">
          <x14:formula1>
            <xm:f>menus!$Y$3:$Y$15</xm:f>
          </x14:formula1>
          <xm:sqref>C272 C274</xm:sqref>
        </x14:dataValidation>
        <x14:dataValidation type="list" allowBlank="1" showInputMessage="1" showErrorMessage="1" xr:uid="{807A66D3-5FC2-4073-9137-4E4DA2030844}">
          <x14:formula1>
            <xm:f>menus!$Z$3:$Z$11</xm:f>
          </x14:formula1>
          <xm:sqref>C276 C278</xm:sqref>
        </x14:dataValidation>
        <x14:dataValidation type="list" allowBlank="1" showInputMessage="1" showErrorMessage="1" xr:uid="{AFA98E88-6845-4997-99CB-72FC790CEF74}">
          <x14:formula1>
            <xm:f>menus!$AA$3:$AA$5</xm:f>
          </x14:formula1>
          <xm:sqref>C280 C282</xm:sqref>
        </x14:dataValidation>
        <x14:dataValidation type="list" allowBlank="1" showInputMessage="1" showErrorMessage="1" xr:uid="{2A47C1CD-2305-4F02-A64D-F186B97B2042}">
          <x14:formula1>
            <xm:f>menus!$A$3:$A$4</xm:f>
          </x14:formula1>
          <xm:sqref>C291 C300 C309 C318 C327 C336 C44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52C65-CB31-49FC-B339-DD1D9C89F3A1}">
  <sheetPr>
    <outlinePr summaryBelow="0" summaryRight="0"/>
    <pageSetUpPr fitToPage="1"/>
  </sheetPr>
  <dimension ref="B1:AB1106"/>
  <sheetViews>
    <sheetView zoomScale="60" zoomScaleNormal="60" workbookViewId="0">
      <selection activeCell="B1" sqref="B1"/>
    </sheetView>
  </sheetViews>
  <sheetFormatPr defaultColWidth="12.44140625" defaultRowHeight="15" customHeight="1" x14ac:dyDescent="0.25"/>
  <cols>
    <col min="1" max="1" width="3.77734375" style="92" customWidth="1"/>
    <col min="2" max="2" width="39.33203125" style="93" customWidth="1"/>
    <col min="3" max="3" width="65.44140625" style="92" customWidth="1"/>
    <col min="4" max="4" width="2.6640625" style="92" customWidth="1"/>
    <col min="5" max="10" width="19.33203125" style="92" customWidth="1"/>
    <col min="11" max="11" width="2.44140625" style="92" customWidth="1"/>
    <col min="12" max="15" width="18" style="92" customWidth="1"/>
    <col min="16" max="16" width="3.109375" style="92" customWidth="1"/>
    <col min="17" max="20" width="18.6640625" style="92" customWidth="1"/>
    <col min="21" max="21" width="2.6640625" style="92" customWidth="1"/>
    <col min="22" max="22" width="18.33203125" style="92" customWidth="1"/>
    <col min="23" max="23" width="5.109375" style="92" customWidth="1"/>
    <col min="24" max="24" width="29.88671875" style="92" customWidth="1"/>
    <col min="25" max="16384" width="12.44140625" style="92"/>
  </cols>
  <sheetData>
    <row r="1" spans="2:15" ht="102.6" customHeight="1" x14ac:dyDescent="0.25">
      <c r="B1" s="27" t="s">
        <v>564</v>
      </c>
      <c r="C1" s="228" t="s">
        <v>1025</v>
      </c>
      <c r="D1" s="228"/>
      <c r="E1" s="228"/>
      <c r="F1" s="228"/>
      <c r="G1" s="228"/>
      <c r="H1" s="228"/>
      <c r="I1" s="228"/>
      <c r="J1" s="228"/>
      <c r="K1" s="228"/>
      <c r="L1" s="228"/>
      <c r="M1" s="228"/>
      <c r="N1" s="228"/>
      <c r="O1" s="228"/>
    </row>
    <row r="3" spans="2:15" ht="15" customHeight="1" x14ac:dyDescent="0.25">
      <c r="B3" s="82" t="s">
        <v>77</v>
      </c>
      <c r="C3" s="83" t="s">
        <v>0</v>
      </c>
      <c r="D3" s="4"/>
      <c r="E3" s="30"/>
    </row>
    <row r="4" spans="2:15" ht="15" customHeight="1" x14ac:dyDescent="0.25">
      <c r="B4" s="4"/>
      <c r="C4" s="81"/>
      <c r="D4" s="4"/>
      <c r="E4" s="30"/>
    </row>
    <row r="5" spans="2:15" ht="33" customHeight="1" x14ac:dyDescent="0.25">
      <c r="B5" s="14" t="s">
        <v>78</v>
      </c>
      <c r="C5" s="21"/>
      <c r="D5" s="4"/>
      <c r="E5" s="28" t="s">
        <v>450</v>
      </c>
    </row>
    <row r="6" spans="2:15" ht="15" customHeight="1" x14ac:dyDescent="0.25">
      <c r="B6" s="4"/>
      <c r="C6" s="81"/>
      <c r="D6" s="4"/>
      <c r="E6" s="30"/>
    </row>
    <row r="7" spans="2:15" ht="15" customHeight="1" x14ac:dyDescent="0.25">
      <c r="B7" s="260" t="s">
        <v>919</v>
      </c>
      <c r="C7" s="73"/>
      <c r="D7" s="4"/>
      <c r="E7" s="30"/>
    </row>
    <row r="8" spans="2:15" ht="15" customHeight="1" x14ac:dyDescent="0.25">
      <c r="B8" s="260" t="s">
        <v>920</v>
      </c>
      <c r="C8" s="73"/>
      <c r="D8" s="4"/>
      <c r="E8" s="30"/>
    </row>
    <row r="9" spans="2:15" ht="15" customHeight="1" x14ac:dyDescent="0.25">
      <c r="B9" s="261"/>
    </row>
    <row r="10" spans="2:15" ht="15" customHeight="1" x14ac:dyDescent="0.25">
      <c r="B10" s="39" t="s">
        <v>24</v>
      </c>
      <c r="C10" s="73"/>
      <c r="D10" s="9"/>
      <c r="E10" s="28" t="s">
        <v>454</v>
      </c>
    </row>
    <row r="11" spans="2:15" ht="15" customHeight="1" x14ac:dyDescent="0.25">
      <c r="B11" s="4"/>
      <c r="C11" s="81"/>
      <c r="D11" s="4"/>
      <c r="E11" s="30"/>
    </row>
    <row r="12" spans="2:15" ht="23.4" customHeight="1" x14ac:dyDescent="0.25">
      <c r="B12" s="14" t="s">
        <v>552</v>
      </c>
      <c r="C12" s="59"/>
      <c r="D12" s="4"/>
      <c r="E12" s="28" t="s">
        <v>550</v>
      </c>
    </row>
    <row r="13" spans="2:15" ht="15" customHeight="1" x14ac:dyDescent="0.25">
      <c r="B13" s="9"/>
      <c r="C13" s="10"/>
      <c r="D13" s="4"/>
      <c r="E13" s="30"/>
    </row>
    <row r="14" spans="2:15" ht="21" customHeight="1" x14ac:dyDescent="0.25">
      <c r="B14" s="14" t="s">
        <v>551</v>
      </c>
      <c r="C14" s="59"/>
      <c r="D14" s="4"/>
      <c r="E14" s="30"/>
    </row>
    <row r="15" spans="2:15" ht="15" customHeight="1" x14ac:dyDescent="0.25">
      <c r="B15" s="4"/>
      <c r="C15" s="81"/>
      <c r="D15" s="4"/>
      <c r="E15" s="30"/>
    </row>
    <row r="16" spans="2:15" ht="15" customHeight="1" x14ac:dyDescent="0.25">
      <c r="B16" s="84" t="s">
        <v>22</v>
      </c>
      <c r="C16" s="142"/>
      <c r="D16" s="4"/>
      <c r="E16" s="30"/>
    </row>
    <row r="17" spans="2:5" ht="15" customHeight="1" x14ac:dyDescent="0.25">
      <c r="B17" s="4"/>
      <c r="C17" s="81"/>
      <c r="D17" s="4"/>
      <c r="E17" s="30"/>
    </row>
    <row r="18" spans="2:5" ht="15" customHeight="1" x14ac:dyDescent="0.25">
      <c r="B18" s="236" t="s">
        <v>921</v>
      </c>
      <c r="C18" s="236"/>
      <c r="D18" s="4"/>
      <c r="E18" s="30"/>
    </row>
    <row r="19" spans="2:5" ht="15" customHeight="1" x14ac:dyDescent="0.25">
      <c r="B19" s="4"/>
      <c r="C19" s="81"/>
      <c r="D19" s="4"/>
      <c r="E19" s="30"/>
    </row>
    <row r="20" spans="2:5" ht="39" customHeight="1" x14ac:dyDescent="0.25">
      <c r="B20" s="86" t="s">
        <v>812</v>
      </c>
      <c r="C20" s="85"/>
      <c r="D20" s="4"/>
      <c r="E20" s="30"/>
    </row>
    <row r="21" spans="2:5" ht="15" customHeight="1" x14ac:dyDescent="0.25">
      <c r="B21" s="4"/>
      <c r="C21" s="81"/>
      <c r="D21" s="4"/>
      <c r="E21" s="30"/>
    </row>
    <row r="22" spans="2:5" ht="19.2" customHeight="1" x14ac:dyDescent="0.25">
      <c r="B22" s="14" t="s">
        <v>79</v>
      </c>
      <c r="C22" s="76"/>
      <c r="D22" s="4"/>
      <c r="E22" s="28" t="s">
        <v>563</v>
      </c>
    </row>
    <row r="23" spans="2:5" ht="15" customHeight="1" x14ac:dyDescent="0.25">
      <c r="B23" s="4"/>
      <c r="C23" s="81"/>
      <c r="D23" s="4"/>
      <c r="E23" s="30"/>
    </row>
    <row r="24" spans="2:5" ht="65.400000000000006" customHeight="1" x14ac:dyDescent="0.25">
      <c r="B24" s="19" t="s">
        <v>322</v>
      </c>
      <c r="C24" s="18"/>
      <c r="D24" s="4"/>
      <c r="E24" s="30"/>
    </row>
    <row r="25" spans="2:5" ht="15" customHeight="1" x14ac:dyDescent="0.25">
      <c r="B25" s="4"/>
      <c r="C25" s="81"/>
      <c r="D25" s="4"/>
      <c r="E25" s="30"/>
    </row>
    <row r="26" spans="2:5" ht="15" customHeight="1" x14ac:dyDescent="0.25">
      <c r="B26" s="87" t="s">
        <v>22</v>
      </c>
      <c r="C26" s="88"/>
      <c r="D26" s="4"/>
      <c r="E26" s="30"/>
    </row>
    <row r="27" spans="2:5" ht="15" customHeight="1" x14ac:dyDescent="0.25">
      <c r="B27" s="4"/>
      <c r="C27" s="81"/>
      <c r="D27" s="4"/>
      <c r="E27" s="30"/>
    </row>
    <row r="28" spans="2:5" ht="15" customHeight="1" x14ac:dyDescent="0.25">
      <c r="B28" s="14" t="s">
        <v>80</v>
      </c>
      <c r="C28" s="16"/>
      <c r="D28" s="4"/>
      <c r="E28" s="30"/>
    </row>
    <row r="29" spans="2:5" ht="15" customHeight="1" x14ac:dyDescent="0.25">
      <c r="B29" s="9"/>
      <c r="C29" s="10"/>
      <c r="D29" s="4"/>
      <c r="E29" s="30"/>
    </row>
    <row r="30" spans="2:5" ht="15" customHeight="1" x14ac:dyDescent="0.25">
      <c r="B30" s="14" t="s">
        <v>81</v>
      </c>
      <c r="C30" s="16"/>
      <c r="D30" s="4"/>
      <c r="E30" s="30"/>
    </row>
    <row r="31" spans="2:5" ht="15" customHeight="1" x14ac:dyDescent="0.25">
      <c r="B31" s="9"/>
      <c r="C31" s="10"/>
      <c r="D31" s="4"/>
      <c r="E31" s="30"/>
    </row>
    <row r="32" spans="2:5" ht="15" customHeight="1" x14ac:dyDescent="0.25">
      <c r="B32" s="14" t="s">
        <v>82</v>
      </c>
      <c r="C32" s="16"/>
      <c r="D32" s="4"/>
      <c r="E32" s="30"/>
    </row>
    <row r="33" spans="2:10" ht="15" customHeight="1" x14ac:dyDescent="0.25">
      <c r="B33" s="4"/>
      <c r="C33" s="81"/>
      <c r="D33" s="4"/>
      <c r="E33" s="30"/>
    </row>
    <row r="34" spans="2:10" ht="15" customHeight="1" x14ac:dyDescent="0.25">
      <c r="B34" s="19" t="s">
        <v>83</v>
      </c>
      <c r="C34" s="18"/>
      <c r="D34" s="4"/>
      <c r="E34" s="30"/>
    </row>
    <row r="35" spans="2:10" ht="15" customHeight="1" x14ac:dyDescent="0.25">
      <c r="B35" s="9"/>
      <c r="C35" s="10"/>
      <c r="D35" s="4"/>
      <c r="E35" s="30"/>
    </row>
    <row r="36" spans="2:10" ht="15" customHeight="1" x14ac:dyDescent="0.25">
      <c r="B36" s="19" t="s">
        <v>84</v>
      </c>
      <c r="C36" s="18"/>
      <c r="D36" s="4"/>
      <c r="E36" s="30"/>
    </row>
    <row r="37" spans="2:10" ht="15" customHeight="1" x14ac:dyDescent="0.25">
      <c r="B37" s="4"/>
      <c r="C37" s="81"/>
      <c r="D37" s="4"/>
      <c r="E37" s="30"/>
    </row>
    <row r="38" spans="2:10" ht="15" customHeight="1" x14ac:dyDescent="0.25">
      <c r="B38" s="14" t="s">
        <v>922</v>
      </c>
      <c r="C38" s="74"/>
      <c r="D38" s="4"/>
      <c r="E38" s="30"/>
    </row>
    <row r="39" spans="2:10" ht="15" customHeight="1" x14ac:dyDescent="0.25">
      <c r="B39" s="4"/>
      <c r="C39" s="81"/>
      <c r="D39" s="4"/>
      <c r="E39" s="30"/>
    </row>
    <row r="40" spans="2:10" ht="15" customHeight="1" x14ac:dyDescent="0.25">
      <c r="B40" s="4"/>
      <c r="C40" s="81"/>
      <c r="D40" s="4"/>
      <c r="E40" s="30"/>
    </row>
    <row r="41" spans="2:10" ht="15" customHeight="1" x14ac:dyDescent="0.25">
      <c r="B41" s="82" t="s">
        <v>85</v>
      </c>
      <c r="C41" s="83" t="s">
        <v>0</v>
      </c>
      <c r="D41" s="4"/>
      <c r="E41" s="30"/>
    </row>
    <row r="42" spans="2:10" ht="15" customHeight="1" x14ac:dyDescent="0.25">
      <c r="B42" s="89"/>
      <c r="C42" s="90"/>
      <c r="D42" s="4"/>
      <c r="E42" s="28"/>
    </row>
    <row r="43" spans="2:10" ht="61.2" customHeight="1" x14ac:dyDescent="0.25">
      <c r="B43" s="86" t="s">
        <v>86</v>
      </c>
      <c r="C43" s="85"/>
      <c r="D43" s="4"/>
      <c r="E43" s="228" t="s">
        <v>557</v>
      </c>
      <c r="F43" s="228"/>
      <c r="G43" s="228"/>
      <c r="H43" s="228"/>
      <c r="I43" s="228"/>
      <c r="J43" s="228"/>
    </row>
    <row r="44" spans="2:10" ht="15" customHeight="1" x14ac:dyDescent="0.25">
      <c r="B44" s="89"/>
      <c r="C44" s="90"/>
      <c r="D44" s="4"/>
      <c r="E44" s="28"/>
    </row>
    <row r="45" spans="2:10" ht="35.4" customHeight="1" x14ac:dyDescent="0.25">
      <c r="B45" s="86" t="s">
        <v>87</v>
      </c>
      <c r="C45" s="21"/>
      <c r="D45" s="4"/>
      <c r="E45" s="238" t="s">
        <v>556</v>
      </c>
      <c r="F45" s="238"/>
      <c r="G45" s="238"/>
      <c r="H45" s="238"/>
      <c r="I45" s="238"/>
      <c r="J45" s="238"/>
    </row>
    <row r="46" spans="2:10" ht="15" customHeight="1" x14ac:dyDescent="0.25">
      <c r="B46" s="89"/>
      <c r="C46" s="90"/>
      <c r="D46" s="4"/>
      <c r="E46" s="28"/>
    </row>
    <row r="47" spans="2:10" ht="35.4" customHeight="1" x14ac:dyDescent="0.25">
      <c r="B47" s="86" t="s">
        <v>89</v>
      </c>
      <c r="C47" s="21"/>
      <c r="D47" s="4"/>
      <c r="E47" s="238" t="s">
        <v>555</v>
      </c>
      <c r="F47" s="238"/>
      <c r="G47" s="238"/>
      <c r="H47" s="238"/>
      <c r="I47" s="238"/>
      <c r="J47" s="238"/>
    </row>
    <row r="49" spans="2:28" ht="25.2" customHeight="1" x14ac:dyDescent="0.25">
      <c r="B49" s="108" t="s">
        <v>561</v>
      </c>
      <c r="C49" s="313">
        <f>SUM(C45,C47)</f>
        <v>0</v>
      </c>
      <c r="E49" s="238" t="s">
        <v>562</v>
      </c>
      <c r="F49" s="238"/>
      <c r="G49" s="238"/>
      <c r="H49" s="238"/>
      <c r="I49" s="238"/>
      <c r="J49" s="238"/>
    </row>
    <row r="51" spans="2:28" ht="51" customHeight="1" x14ac:dyDescent="0.25">
      <c r="B51" s="239" t="s">
        <v>565</v>
      </c>
      <c r="C51" s="239"/>
      <c r="D51" s="95"/>
      <c r="E51" s="96"/>
      <c r="X51" s="7"/>
      <c r="Z51" s="97"/>
      <c r="AA51" s="98"/>
      <c r="AB51" s="98"/>
    </row>
    <row r="52" spans="2:28" ht="22.5" customHeight="1" x14ac:dyDescent="0.25">
      <c r="C52" s="95"/>
      <c r="D52" s="95"/>
      <c r="X52" s="97"/>
      <c r="Z52" s="97"/>
      <c r="AA52" s="98"/>
      <c r="AB52" s="98"/>
    </row>
    <row r="53" spans="2:28" ht="22.5" customHeight="1" x14ac:dyDescent="0.25">
      <c r="B53" s="99" t="s">
        <v>90</v>
      </c>
      <c r="C53" s="100"/>
      <c r="D53" s="100"/>
      <c r="E53" s="101"/>
      <c r="F53" s="101"/>
      <c r="G53" s="101"/>
      <c r="H53" s="101"/>
      <c r="I53" s="101"/>
      <c r="J53" s="101"/>
      <c r="K53" s="101"/>
      <c r="L53" s="101"/>
      <c r="M53" s="101"/>
      <c r="N53" s="101"/>
      <c r="O53" s="101"/>
      <c r="P53" s="101"/>
      <c r="Q53" s="101"/>
      <c r="R53" s="101"/>
      <c r="S53" s="101"/>
      <c r="T53" s="101"/>
      <c r="U53" s="101"/>
      <c r="V53" s="101"/>
      <c r="X53" s="97"/>
      <c r="Z53" s="97"/>
      <c r="AA53" s="98"/>
      <c r="AB53" s="98"/>
    </row>
    <row r="54" spans="2:28" ht="74.400000000000006" customHeight="1" x14ac:dyDescent="0.25">
      <c r="B54" s="228" t="s">
        <v>1024</v>
      </c>
      <c r="C54" s="228"/>
      <c r="D54" s="228"/>
      <c r="E54" s="228"/>
      <c r="F54" s="228"/>
      <c r="G54" s="228"/>
      <c r="H54" s="228"/>
      <c r="I54" s="228"/>
      <c r="J54" s="228"/>
      <c r="X54" s="97"/>
      <c r="Z54" s="97"/>
      <c r="AA54" s="98"/>
      <c r="AB54" s="98"/>
    </row>
    <row r="55" spans="2:28" ht="22.5" customHeight="1" x14ac:dyDescent="0.25">
      <c r="C55" s="95"/>
      <c r="D55" s="95"/>
      <c r="X55" s="97"/>
      <c r="Z55" s="97"/>
      <c r="AA55" s="98"/>
      <c r="AB55" s="98"/>
    </row>
    <row r="56" spans="2:28" ht="19.95" customHeight="1" x14ac:dyDescent="0.25">
      <c r="B56" s="1" t="s">
        <v>91</v>
      </c>
      <c r="C56" s="1"/>
      <c r="D56" s="102"/>
      <c r="E56" s="102"/>
      <c r="F56" s="102"/>
      <c r="G56" s="102"/>
      <c r="H56" s="102"/>
      <c r="I56" s="102"/>
      <c r="J56" s="102"/>
      <c r="K56" s="102"/>
      <c r="L56" s="102"/>
      <c r="M56" s="102"/>
      <c r="N56" s="102"/>
      <c r="O56" s="102"/>
      <c r="P56" s="102"/>
      <c r="Q56" s="102"/>
      <c r="X56" s="97"/>
      <c r="Z56" s="97"/>
      <c r="AA56" s="98"/>
      <c r="AB56" s="98"/>
    </row>
    <row r="57" spans="2:28" ht="19.95" customHeight="1" x14ac:dyDescent="0.25">
      <c r="C57" s="95"/>
      <c r="D57" s="95"/>
      <c r="X57" s="97"/>
      <c r="Z57" s="97"/>
      <c r="AA57" s="98"/>
      <c r="AB57" s="98"/>
    </row>
    <row r="58" spans="2:28" ht="115.2" customHeight="1" x14ac:dyDescent="0.25">
      <c r="C58" s="103" t="s">
        <v>923</v>
      </c>
      <c r="D58" s="95"/>
      <c r="E58" s="104" t="s">
        <v>92</v>
      </c>
      <c r="F58" s="105" t="s">
        <v>93</v>
      </c>
      <c r="G58" s="104" t="s">
        <v>94</v>
      </c>
      <c r="H58" s="104" t="s">
        <v>95</v>
      </c>
      <c r="I58" s="104" t="s">
        <v>96</v>
      </c>
      <c r="L58" s="106" t="s">
        <v>97</v>
      </c>
      <c r="M58" s="107" t="s">
        <v>98</v>
      </c>
      <c r="N58" s="106" t="s">
        <v>99</v>
      </c>
      <c r="Q58" s="104" t="s">
        <v>100</v>
      </c>
      <c r="X58" s="97"/>
      <c r="Z58" s="97"/>
      <c r="AA58" s="98"/>
      <c r="AB58" s="98"/>
    </row>
    <row r="59" spans="2:28" ht="9" customHeight="1" thickBot="1" x14ac:dyDescent="0.3">
      <c r="C59" s="95"/>
      <c r="D59" s="95"/>
      <c r="X59" s="97"/>
      <c r="Z59" s="97"/>
      <c r="AA59" s="98"/>
      <c r="AB59" s="98"/>
    </row>
    <row r="60" spans="2:28" ht="28.8" customHeight="1" thickBot="1" x14ac:dyDescent="0.3">
      <c r="C60" s="108" t="s">
        <v>101</v>
      </c>
      <c r="E60" s="171">
        <v>0</v>
      </c>
      <c r="F60" s="167">
        <v>0</v>
      </c>
      <c r="G60" s="168">
        <v>0</v>
      </c>
      <c r="H60" s="169">
        <v>0</v>
      </c>
      <c r="I60" s="170">
        <v>0</v>
      </c>
      <c r="L60" s="171">
        <v>0</v>
      </c>
      <c r="M60" s="171">
        <v>0</v>
      </c>
      <c r="N60" s="171">
        <v>0</v>
      </c>
      <c r="Q60" s="171">
        <v>0</v>
      </c>
      <c r="X60" s="97"/>
      <c r="Z60" s="97"/>
      <c r="AA60" s="98"/>
      <c r="AB60" s="98"/>
    </row>
    <row r="61" spans="2:28" ht="15" customHeight="1" x14ac:dyDescent="0.25">
      <c r="C61" s="95"/>
      <c r="D61" s="95"/>
      <c r="X61" s="97"/>
      <c r="Z61" s="97"/>
      <c r="AA61" s="98"/>
      <c r="AB61" s="98"/>
    </row>
    <row r="62" spans="2:28" ht="15" customHeight="1" x14ac:dyDescent="0.25">
      <c r="X62" s="97"/>
      <c r="Z62" s="97"/>
      <c r="AA62" s="98"/>
      <c r="AB62" s="98"/>
    </row>
    <row r="63" spans="2:28" ht="15" customHeight="1" x14ac:dyDescent="0.25">
      <c r="B63" s="1" t="s">
        <v>102</v>
      </c>
      <c r="C63" s="1"/>
      <c r="D63" s="102"/>
      <c r="E63" s="102"/>
      <c r="F63" s="102"/>
      <c r="G63" s="102"/>
      <c r="H63" s="102"/>
      <c r="I63" s="102"/>
      <c r="J63" s="102"/>
      <c r="K63" s="102"/>
      <c r="L63" s="102"/>
      <c r="M63" s="102"/>
      <c r="N63" s="102"/>
      <c r="O63" s="102"/>
      <c r="P63" s="102"/>
      <c r="Q63" s="102"/>
      <c r="R63" s="102"/>
      <c r="S63" s="102"/>
      <c r="T63" s="102"/>
      <c r="U63" s="102"/>
      <c r="V63" s="102"/>
      <c r="X63" s="97"/>
      <c r="Z63" s="97"/>
      <c r="AA63" s="98"/>
      <c r="AB63" s="98"/>
    </row>
    <row r="64" spans="2:28" ht="15" customHeight="1" x14ac:dyDescent="0.25">
      <c r="X64" s="97"/>
      <c r="Z64" s="97"/>
      <c r="AA64" s="98"/>
      <c r="AB64" s="98"/>
    </row>
    <row r="65" spans="2:28" ht="117" customHeight="1" x14ac:dyDescent="0.25">
      <c r="C65" s="103" t="s">
        <v>923</v>
      </c>
      <c r="E65" s="106" t="s">
        <v>103</v>
      </c>
      <c r="F65" s="106" t="s">
        <v>104</v>
      </c>
      <c r="G65" s="106" t="s">
        <v>105</v>
      </c>
      <c r="H65" s="106" t="s">
        <v>106</v>
      </c>
      <c r="I65" s="106" t="s">
        <v>107</v>
      </c>
      <c r="J65" s="106" t="s">
        <v>108</v>
      </c>
      <c r="L65" s="106" t="s">
        <v>97</v>
      </c>
      <c r="M65" s="107" t="s">
        <v>98</v>
      </c>
      <c r="N65" s="106" t="s">
        <v>99</v>
      </c>
      <c r="O65" s="106" t="s">
        <v>109</v>
      </c>
      <c r="Q65" s="106" t="s">
        <v>110</v>
      </c>
      <c r="R65" s="106" t="s">
        <v>111</v>
      </c>
      <c r="S65" s="106" t="s">
        <v>112</v>
      </c>
      <c r="T65" s="106" t="s">
        <v>113</v>
      </c>
      <c r="V65" s="106" t="s">
        <v>114</v>
      </c>
      <c r="X65" s="109"/>
      <c r="Y65" s="97"/>
      <c r="Z65" s="98"/>
      <c r="AA65" s="98"/>
      <c r="AB65" s="98"/>
    </row>
    <row r="66" spans="2:28" ht="11.4" customHeight="1" x14ac:dyDescent="0.25">
      <c r="X66" s="109"/>
      <c r="Y66" s="97"/>
      <c r="Z66" s="98"/>
      <c r="AA66" s="98"/>
      <c r="AB66" s="98"/>
    </row>
    <row r="67" spans="2:28" ht="31.95" customHeight="1" x14ac:dyDescent="0.25">
      <c r="B67" s="230" t="s">
        <v>115</v>
      </c>
      <c r="C67" s="108" t="s">
        <v>116</v>
      </c>
      <c r="E67" s="166">
        <v>0</v>
      </c>
      <c r="F67" s="166">
        <v>0</v>
      </c>
      <c r="G67" s="166">
        <v>0</v>
      </c>
      <c r="H67" s="166">
        <v>0</v>
      </c>
      <c r="I67" s="166">
        <v>0</v>
      </c>
      <c r="J67" s="160"/>
      <c r="K67" s="159"/>
      <c r="L67" s="160"/>
      <c r="M67" s="160"/>
      <c r="N67" s="160"/>
      <c r="O67" s="160"/>
      <c r="P67" s="159"/>
      <c r="Q67" s="160"/>
      <c r="R67" s="160"/>
      <c r="S67" s="160"/>
      <c r="T67" s="160"/>
      <c r="U67" s="159"/>
      <c r="V67" s="160"/>
      <c r="X67" s="109"/>
      <c r="Y67" s="97"/>
      <c r="Z67" s="98"/>
      <c r="AA67" s="98"/>
      <c r="AB67" s="98"/>
    </row>
    <row r="68" spans="2:28" ht="31.95" customHeight="1" x14ac:dyDescent="0.25">
      <c r="B68" s="230"/>
      <c r="C68" s="108" t="s">
        <v>117</v>
      </c>
      <c r="E68" s="166">
        <v>0</v>
      </c>
      <c r="F68" s="166">
        <v>0</v>
      </c>
      <c r="G68" s="166">
        <v>0</v>
      </c>
      <c r="H68" s="160"/>
      <c r="I68" s="166">
        <v>0</v>
      </c>
      <c r="J68" s="160"/>
      <c r="K68" s="159"/>
      <c r="L68" s="166">
        <v>0</v>
      </c>
      <c r="M68" s="166">
        <v>0</v>
      </c>
      <c r="N68" s="166">
        <v>0</v>
      </c>
      <c r="O68" s="166">
        <v>0</v>
      </c>
      <c r="P68" s="159"/>
      <c r="Q68" s="166">
        <v>0</v>
      </c>
      <c r="R68" s="166">
        <v>0</v>
      </c>
      <c r="S68" s="166">
        <v>0</v>
      </c>
      <c r="T68" s="166">
        <v>0</v>
      </c>
      <c r="U68" s="159"/>
      <c r="V68" s="166">
        <v>0</v>
      </c>
      <c r="X68" s="109"/>
      <c r="Y68" s="97"/>
      <c r="Z68" s="98"/>
      <c r="AA68" s="98"/>
      <c r="AB68" s="98"/>
    </row>
    <row r="69" spans="2:28" ht="11.4" customHeight="1" thickBot="1" x14ac:dyDescent="0.3">
      <c r="C69" s="97"/>
      <c r="D69" s="97"/>
      <c r="E69" s="161"/>
      <c r="F69" s="161"/>
      <c r="G69" s="161"/>
      <c r="H69" s="161"/>
      <c r="I69" s="161"/>
      <c r="J69" s="161"/>
      <c r="K69" s="161"/>
      <c r="L69" s="161"/>
      <c r="M69" s="161"/>
      <c r="N69" s="161"/>
      <c r="O69" s="161"/>
      <c r="P69" s="161"/>
      <c r="Q69" s="161"/>
      <c r="R69" s="161"/>
      <c r="S69" s="161"/>
      <c r="T69" s="161"/>
      <c r="U69" s="161"/>
      <c r="V69" s="161"/>
      <c r="W69" s="97"/>
      <c r="X69" s="109"/>
      <c r="Y69" s="97"/>
      <c r="Z69" s="98"/>
      <c r="AA69" s="98"/>
      <c r="AB69" s="98"/>
    </row>
    <row r="70" spans="2:28" ht="31.95" customHeight="1" x14ac:dyDescent="0.25">
      <c r="B70" s="230" t="s">
        <v>118</v>
      </c>
      <c r="C70" s="108" t="s">
        <v>119</v>
      </c>
      <c r="E70" s="262">
        <v>0</v>
      </c>
      <c r="F70" s="172">
        <v>0</v>
      </c>
      <c r="G70" s="173">
        <v>0</v>
      </c>
      <c r="H70" s="164"/>
      <c r="I70" s="172">
        <v>0</v>
      </c>
      <c r="J70" s="173">
        <v>0</v>
      </c>
      <c r="K70" s="159"/>
      <c r="L70" s="171">
        <v>0</v>
      </c>
      <c r="M70" s="171">
        <v>0</v>
      </c>
      <c r="N70" s="171">
        <v>0</v>
      </c>
      <c r="O70" s="171">
        <v>0</v>
      </c>
      <c r="P70" s="159"/>
      <c r="Q70" s="171">
        <v>0</v>
      </c>
      <c r="R70" s="171">
        <v>0</v>
      </c>
      <c r="S70" s="171">
        <v>0</v>
      </c>
      <c r="T70" s="171">
        <v>0</v>
      </c>
      <c r="U70" s="159"/>
      <c r="V70" s="166">
        <v>0</v>
      </c>
      <c r="X70" s="109"/>
      <c r="Y70" s="97"/>
      <c r="Z70" s="98"/>
      <c r="AA70" s="98"/>
      <c r="AB70" s="98"/>
    </row>
    <row r="71" spans="2:28" ht="31.95" customHeight="1" thickBot="1" x14ac:dyDescent="0.3">
      <c r="B71" s="230"/>
      <c r="C71" s="108" t="s">
        <v>120</v>
      </c>
      <c r="E71" s="262">
        <v>0</v>
      </c>
      <c r="F71" s="174">
        <v>0</v>
      </c>
      <c r="G71" s="175">
        <v>0</v>
      </c>
      <c r="H71" s="164"/>
      <c r="I71" s="174">
        <v>0</v>
      </c>
      <c r="J71" s="175">
        <v>0</v>
      </c>
      <c r="K71" s="159"/>
      <c r="L71" s="171">
        <v>0</v>
      </c>
      <c r="M71" s="171">
        <v>0</v>
      </c>
      <c r="N71" s="171">
        <v>0</v>
      </c>
      <c r="O71" s="171">
        <v>0</v>
      </c>
      <c r="P71" s="159"/>
      <c r="Q71" s="171">
        <v>0</v>
      </c>
      <c r="R71" s="171">
        <v>0</v>
      </c>
      <c r="S71" s="171">
        <v>0</v>
      </c>
      <c r="T71" s="171">
        <v>0</v>
      </c>
      <c r="U71" s="159"/>
      <c r="V71" s="166">
        <v>0</v>
      </c>
      <c r="X71" s="109"/>
      <c r="Y71" s="97"/>
      <c r="Z71" s="98"/>
      <c r="AA71" s="98"/>
      <c r="AB71" s="98"/>
    </row>
    <row r="72" spans="2:28" ht="11.4" customHeight="1" thickBot="1" x14ac:dyDescent="0.3">
      <c r="C72" s="94"/>
      <c r="D72" s="94"/>
      <c r="E72" s="162"/>
      <c r="F72" s="162"/>
      <c r="G72" s="162"/>
      <c r="H72" s="162"/>
      <c r="I72" s="162"/>
      <c r="J72" s="162"/>
      <c r="K72" s="162"/>
      <c r="L72" s="162"/>
      <c r="M72" s="162"/>
      <c r="N72" s="162"/>
      <c r="O72" s="162"/>
      <c r="P72" s="162"/>
      <c r="Q72" s="162"/>
      <c r="R72" s="162"/>
      <c r="S72" s="162"/>
      <c r="T72" s="162"/>
      <c r="U72" s="162"/>
      <c r="V72" s="162"/>
      <c r="W72" s="94"/>
      <c r="X72" s="94"/>
      <c r="Y72" s="97"/>
    </row>
    <row r="73" spans="2:28" ht="31.95" customHeight="1" x14ac:dyDescent="0.25">
      <c r="B73" s="235" t="s">
        <v>121</v>
      </c>
      <c r="C73" s="108" t="s">
        <v>122</v>
      </c>
      <c r="E73" s="262">
        <v>0</v>
      </c>
      <c r="F73" s="172">
        <v>0</v>
      </c>
      <c r="G73" s="173">
        <v>0</v>
      </c>
      <c r="H73" s="164"/>
      <c r="I73" s="172">
        <v>0</v>
      </c>
      <c r="J73" s="173">
        <v>0</v>
      </c>
      <c r="K73" s="159"/>
      <c r="L73" s="171">
        <v>0</v>
      </c>
      <c r="M73" s="171">
        <v>0</v>
      </c>
      <c r="N73" s="171">
        <v>0</v>
      </c>
      <c r="O73" s="171">
        <v>0</v>
      </c>
      <c r="P73" s="159"/>
      <c r="Q73" s="171">
        <v>0</v>
      </c>
      <c r="R73" s="171">
        <v>0</v>
      </c>
      <c r="S73" s="171">
        <v>0</v>
      </c>
      <c r="T73" s="171">
        <v>0</v>
      </c>
      <c r="U73" s="159"/>
      <c r="V73" s="166">
        <v>0</v>
      </c>
      <c r="X73" s="97"/>
      <c r="Y73" s="97"/>
    </row>
    <row r="74" spans="2:28" ht="31.95" customHeight="1" x14ac:dyDescent="0.25">
      <c r="B74" s="235"/>
      <c r="C74" s="108" t="s">
        <v>123</v>
      </c>
      <c r="E74" s="262">
        <v>0</v>
      </c>
      <c r="F74" s="176">
        <v>0</v>
      </c>
      <c r="G74" s="177">
        <v>0</v>
      </c>
      <c r="H74" s="164"/>
      <c r="I74" s="176">
        <v>0</v>
      </c>
      <c r="J74" s="177">
        <v>0</v>
      </c>
      <c r="K74" s="159"/>
      <c r="L74" s="171">
        <v>0</v>
      </c>
      <c r="M74" s="171">
        <v>0</v>
      </c>
      <c r="N74" s="171">
        <v>0</v>
      </c>
      <c r="O74" s="171">
        <v>0</v>
      </c>
      <c r="P74" s="159"/>
      <c r="Q74" s="171">
        <v>0</v>
      </c>
      <c r="R74" s="171">
        <v>0</v>
      </c>
      <c r="S74" s="171">
        <v>0</v>
      </c>
      <c r="T74" s="171">
        <v>0</v>
      </c>
      <c r="U74" s="159"/>
      <c r="V74" s="166">
        <v>0</v>
      </c>
      <c r="X74" s="97"/>
      <c r="Y74" s="97"/>
    </row>
    <row r="75" spans="2:28" ht="31.95" customHeight="1" x14ac:dyDescent="0.25">
      <c r="B75" s="235"/>
      <c r="C75" s="108" t="s">
        <v>124</v>
      </c>
      <c r="E75" s="262">
        <v>0</v>
      </c>
      <c r="F75" s="176">
        <v>0</v>
      </c>
      <c r="G75" s="177">
        <v>0</v>
      </c>
      <c r="H75" s="164"/>
      <c r="I75" s="176">
        <v>0</v>
      </c>
      <c r="J75" s="177">
        <v>0</v>
      </c>
      <c r="K75" s="159"/>
      <c r="L75" s="171">
        <v>0</v>
      </c>
      <c r="M75" s="171">
        <v>0</v>
      </c>
      <c r="N75" s="171">
        <v>0</v>
      </c>
      <c r="O75" s="171">
        <v>0</v>
      </c>
      <c r="P75" s="159"/>
      <c r="Q75" s="171">
        <v>0</v>
      </c>
      <c r="R75" s="171">
        <v>0</v>
      </c>
      <c r="S75" s="171">
        <v>0</v>
      </c>
      <c r="T75" s="171">
        <v>0</v>
      </c>
      <c r="U75" s="159"/>
      <c r="V75" s="166">
        <v>0</v>
      </c>
      <c r="X75" s="97"/>
      <c r="Y75" s="97"/>
    </row>
    <row r="76" spans="2:28" ht="31.95" customHeight="1" x14ac:dyDescent="0.25">
      <c r="B76" s="235"/>
      <c r="C76" s="108" t="s">
        <v>125</v>
      </c>
      <c r="E76" s="262">
        <v>0</v>
      </c>
      <c r="F76" s="176">
        <v>0</v>
      </c>
      <c r="G76" s="177">
        <v>0</v>
      </c>
      <c r="H76" s="164"/>
      <c r="I76" s="176">
        <v>0</v>
      </c>
      <c r="J76" s="177">
        <v>0</v>
      </c>
      <c r="K76" s="159"/>
      <c r="L76" s="171">
        <v>0</v>
      </c>
      <c r="M76" s="171">
        <v>0</v>
      </c>
      <c r="N76" s="171">
        <v>0</v>
      </c>
      <c r="O76" s="171">
        <v>0</v>
      </c>
      <c r="P76" s="159"/>
      <c r="Q76" s="171">
        <v>0</v>
      </c>
      <c r="R76" s="171">
        <v>0</v>
      </c>
      <c r="S76" s="171">
        <v>0</v>
      </c>
      <c r="T76" s="171">
        <v>0</v>
      </c>
      <c r="U76" s="159"/>
      <c r="V76" s="166">
        <v>0</v>
      </c>
      <c r="X76" s="97"/>
      <c r="Y76" s="97"/>
    </row>
    <row r="77" spans="2:28" ht="31.95" customHeight="1" x14ac:dyDescent="0.25">
      <c r="B77" s="235"/>
      <c r="C77" s="108" t="s">
        <v>126</v>
      </c>
      <c r="E77" s="262">
        <v>0</v>
      </c>
      <c r="F77" s="176">
        <v>0</v>
      </c>
      <c r="G77" s="177">
        <v>0</v>
      </c>
      <c r="H77" s="164"/>
      <c r="I77" s="176">
        <v>0</v>
      </c>
      <c r="J77" s="177">
        <v>0</v>
      </c>
      <c r="K77" s="159"/>
      <c r="L77" s="171">
        <v>0</v>
      </c>
      <c r="M77" s="171">
        <v>0</v>
      </c>
      <c r="N77" s="171">
        <v>0</v>
      </c>
      <c r="O77" s="171">
        <v>0</v>
      </c>
      <c r="P77" s="159"/>
      <c r="Q77" s="171">
        <v>0</v>
      </c>
      <c r="R77" s="171">
        <v>0</v>
      </c>
      <c r="S77" s="171">
        <v>0</v>
      </c>
      <c r="T77" s="171">
        <v>0</v>
      </c>
      <c r="U77" s="159"/>
      <c r="V77" s="166">
        <v>0</v>
      </c>
      <c r="X77" s="97"/>
      <c r="Y77" s="97"/>
    </row>
    <row r="78" spans="2:28" ht="31.95" customHeight="1" x14ac:dyDescent="0.25">
      <c r="B78" s="235"/>
      <c r="C78" s="108" t="s">
        <v>127</v>
      </c>
      <c r="E78" s="262">
        <v>0</v>
      </c>
      <c r="F78" s="176">
        <v>0</v>
      </c>
      <c r="G78" s="177">
        <v>0</v>
      </c>
      <c r="H78" s="164"/>
      <c r="I78" s="176">
        <v>0</v>
      </c>
      <c r="J78" s="177">
        <v>0</v>
      </c>
      <c r="K78" s="159"/>
      <c r="L78" s="171">
        <v>0</v>
      </c>
      <c r="M78" s="171">
        <v>0</v>
      </c>
      <c r="N78" s="171">
        <v>0</v>
      </c>
      <c r="O78" s="171">
        <v>0</v>
      </c>
      <c r="P78" s="159"/>
      <c r="Q78" s="171">
        <v>0</v>
      </c>
      <c r="R78" s="171">
        <v>0</v>
      </c>
      <c r="S78" s="171">
        <v>0</v>
      </c>
      <c r="T78" s="171">
        <v>0</v>
      </c>
      <c r="U78" s="159"/>
      <c r="V78" s="166">
        <v>0</v>
      </c>
      <c r="X78" s="97"/>
      <c r="Y78" s="97"/>
    </row>
    <row r="79" spans="2:28" ht="31.95" customHeight="1" thickBot="1" x14ac:dyDescent="0.3">
      <c r="B79" s="235"/>
      <c r="C79" s="108" t="s">
        <v>128</v>
      </c>
      <c r="E79" s="262">
        <v>0</v>
      </c>
      <c r="F79" s="174">
        <v>0</v>
      </c>
      <c r="G79" s="175">
        <v>0</v>
      </c>
      <c r="H79" s="164"/>
      <c r="I79" s="174">
        <v>0</v>
      </c>
      <c r="J79" s="175">
        <v>0</v>
      </c>
      <c r="K79" s="159"/>
      <c r="L79" s="171">
        <v>0</v>
      </c>
      <c r="M79" s="171">
        <v>0</v>
      </c>
      <c r="N79" s="171">
        <v>0</v>
      </c>
      <c r="O79" s="171">
        <v>0</v>
      </c>
      <c r="P79" s="159"/>
      <c r="Q79" s="171">
        <v>0</v>
      </c>
      <c r="R79" s="171">
        <v>0</v>
      </c>
      <c r="S79" s="171">
        <v>0</v>
      </c>
      <c r="T79" s="171">
        <v>0</v>
      </c>
      <c r="U79" s="159"/>
      <c r="V79" s="166">
        <v>0</v>
      </c>
      <c r="X79" s="97"/>
      <c r="Y79" s="97"/>
    </row>
    <row r="80" spans="2:28" ht="13.95" customHeight="1" thickBot="1" x14ac:dyDescent="0.3">
      <c r="C80" s="97"/>
      <c r="D80" s="97"/>
      <c r="E80" s="161"/>
      <c r="F80" s="161"/>
      <c r="G80" s="161"/>
      <c r="H80" s="161"/>
      <c r="I80" s="161"/>
      <c r="J80" s="161"/>
      <c r="K80" s="161"/>
      <c r="L80" s="161"/>
      <c r="M80" s="161"/>
      <c r="N80" s="161"/>
      <c r="O80" s="161"/>
      <c r="P80" s="161"/>
      <c r="Q80" s="161"/>
      <c r="R80" s="161"/>
      <c r="S80" s="161"/>
      <c r="T80" s="161"/>
      <c r="U80" s="161"/>
      <c r="V80" s="161"/>
      <c r="W80" s="97"/>
      <c r="X80" s="97"/>
      <c r="Y80" s="97"/>
    </row>
    <row r="81" spans="2:25" ht="31.95" customHeight="1" x14ac:dyDescent="0.25">
      <c r="B81" s="231" t="s">
        <v>129</v>
      </c>
      <c r="C81" s="108" t="s">
        <v>130</v>
      </c>
      <c r="E81" s="262">
        <v>0</v>
      </c>
      <c r="F81" s="172">
        <v>0</v>
      </c>
      <c r="G81" s="173">
        <v>0</v>
      </c>
      <c r="H81" s="164"/>
      <c r="I81" s="172">
        <v>0</v>
      </c>
      <c r="J81" s="173">
        <v>0</v>
      </c>
      <c r="K81" s="159"/>
      <c r="L81" s="171">
        <v>0</v>
      </c>
      <c r="M81" s="171">
        <v>0</v>
      </c>
      <c r="N81" s="171">
        <v>0</v>
      </c>
      <c r="O81" s="171">
        <v>0</v>
      </c>
      <c r="P81" s="159"/>
      <c r="Q81" s="171">
        <v>0</v>
      </c>
      <c r="R81" s="171">
        <v>0</v>
      </c>
      <c r="S81" s="171">
        <v>0</v>
      </c>
      <c r="T81" s="171">
        <v>0</v>
      </c>
      <c r="U81" s="159"/>
      <c r="V81" s="166">
        <v>0</v>
      </c>
      <c r="X81" s="97"/>
      <c r="Y81" s="97"/>
    </row>
    <row r="82" spans="2:25" ht="31.95" customHeight="1" x14ac:dyDescent="0.25">
      <c r="B82" s="232"/>
      <c r="C82" s="108" t="s">
        <v>131</v>
      </c>
      <c r="E82" s="262">
        <v>0</v>
      </c>
      <c r="F82" s="176">
        <v>0</v>
      </c>
      <c r="G82" s="177">
        <v>0</v>
      </c>
      <c r="H82" s="164"/>
      <c r="I82" s="176">
        <v>0</v>
      </c>
      <c r="J82" s="177">
        <v>0</v>
      </c>
      <c r="K82" s="159"/>
      <c r="L82" s="171">
        <v>0</v>
      </c>
      <c r="M82" s="171">
        <v>0</v>
      </c>
      <c r="N82" s="171">
        <v>0</v>
      </c>
      <c r="O82" s="171">
        <v>0</v>
      </c>
      <c r="P82" s="159"/>
      <c r="Q82" s="171">
        <v>0</v>
      </c>
      <c r="R82" s="171">
        <v>0</v>
      </c>
      <c r="S82" s="171">
        <v>0</v>
      </c>
      <c r="T82" s="171">
        <v>0</v>
      </c>
      <c r="U82" s="159"/>
      <c r="V82" s="166">
        <v>0</v>
      </c>
      <c r="X82" s="97"/>
      <c r="Y82" s="97"/>
    </row>
    <row r="83" spans="2:25" ht="31.95" customHeight="1" thickBot="1" x14ac:dyDescent="0.3">
      <c r="B83" s="233"/>
      <c r="C83" s="108" t="s">
        <v>132</v>
      </c>
      <c r="E83" s="262">
        <v>0</v>
      </c>
      <c r="F83" s="174">
        <v>0</v>
      </c>
      <c r="G83" s="175">
        <v>0</v>
      </c>
      <c r="H83" s="164"/>
      <c r="I83" s="174">
        <v>0</v>
      </c>
      <c r="J83" s="175">
        <v>0</v>
      </c>
      <c r="K83" s="159"/>
      <c r="L83" s="171">
        <v>0</v>
      </c>
      <c r="M83" s="171">
        <v>0</v>
      </c>
      <c r="N83" s="171">
        <v>0</v>
      </c>
      <c r="O83" s="171">
        <v>0</v>
      </c>
      <c r="P83" s="159"/>
      <c r="Q83" s="171">
        <v>0</v>
      </c>
      <c r="R83" s="171">
        <v>0</v>
      </c>
      <c r="S83" s="171">
        <v>0</v>
      </c>
      <c r="T83" s="171">
        <v>0</v>
      </c>
      <c r="U83" s="159"/>
      <c r="V83" s="166">
        <v>0</v>
      </c>
      <c r="X83" s="97"/>
      <c r="Y83" s="97"/>
    </row>
    <row r="84" spans="2:25" ht="13.95" customHeight="1" thickBot="1" x14ac:dyDescent="0.3">
      <c r="C84" s="97"/>
      <c r="D84" s="97"/>
      <c r="E84" s="161"/>
      <c r="F84" s="161"/>
      <c r="G84" s="161"/>
      <c r="H84" s="161"/>
      <c r="I84" s="161"/>
      <c r="J84" s="161"/>
      <c r="K84" s="161"/>
      <c r="L84" s="161"/>
      <c r="M84" s="161"/>
      <c r="N84" s="161"/>
      <c r="O84" s="161"/>
      <c r="P84" s="161"/>
      <c r="Q84" s="161"/>
      <c r="R84" s="161"/>
      <c r="S84" s="161"/>
      <c r="T84" s="161"/>
      <c r="U84" s="161"/>
      <c r="V84" s="161"/>
      <c r="W84" s="97"/>
      <c r="X84" s="97"/>
      <c r="Y84" s="97"/>
    </row>
    <row r="85" spans="2:25" ht="31.95" customHeight="1" x14ac:dyDescent="0.25">
      <c r="B85" s="231" t="s">
        <v>133</v>
      </c>
      <c r="C85" s="110" t="s">
        <v>134</v>
      </c>
      <c r="E85" s="262">
        <v>0</v>
      </c>
      <c r="F85" s="172">
        <v>0</v>
      </c>
      <c r="G85" s="173">
        <v>0</v>
      </c>
      <c r="H85" s="164"/>
      <c r="I85" s="172">
        <v>0</v>
      </c>
      <c r="J85" s="173">
        <v>0</v>
      </c>
      <c r="K85" s="159"/>
      <c r="L85" s="171">
        <v>0</v>
      </c>
      <c r="M85" s="171">
        <v>0</v>
      </c>
      <c r="N85" s="171">
        <v>0</v>
      </c>
      <c r="O85" s="171">
        <v>0</v>
      </c>
      <c r="P85" s="159"/>
      <c r="Q85" s="171">
        <v>0</v>
      </c>
      <c r="R85" s="171">
        <v>0</v>
      </c>
      <c r="S85" s="171">
        <v>0</v>
      </c>
      <c r="T85" s="171">
        <v>0</v>
      </c>
      <c r="U85" s="159"/>
      <c r="V85" s="166">
        <v>0</v>
      </c>
      <c r="X85" s="228" t="s">
        <v>692</v>
      </c>
      <c r="Y85" s="97"/>
    </row>
    <row r="86" spans="2:25" ht="31.95" customHeight="1" thickBot="1" x14ac:dyDescent="0.3">
      <c r="B86" s="232"/>
      <c r="C86" s="111" t="s">
        <v>558</v>
      </c>
      <c r="E86" s="262">
        <v>0</v>
      </c>
      <c r="F86" s="174">
        <v>0</v>
      </c>
      <c r="G86" s="175">
        <v>0</v>
      </c>
      <c r="H86" s="164"/>
      <c r="I86" s="174">
        <v>0</v>
      </c>
      <c r="J86" s="175">
        <v>0</v>
      </c>
      <c r="K86" s="159"/>
      <c r="L86" s="171">
        <v>0</v>
      </c>
      <c r="M86" s="171">
        <v>0</v>
      </c>
      <c r="N86" s="171">
        <v>0</v>
      </c>
      <c r="O86" s="171">
        <v>0</v>
      </c>
      <c r="P86" s="159"/>
      <c r="Q86" s="171">
        <v>0</v>
      </c>
      <c r="R86" s="171">
        <v>0</v>
      </c>
      <c r="S86" s="171">
        <v>0</v>
      </c>
      <c r="T86" s="171">
        <v>0</v>
      </c>
      <c r="U86" s="159"/>
      <c r="V86" s="166">
        <v>0</v>
      </c>
      <c r="X86" s="228"/>
      <c r="Y86" s="97"/>
    </row>
    <row r="87" spans="2:25" ht="31.95" customHeight="1" x14ac:dyDescent="0.25">
      <c r="B87" s="233"/>
      <c r="C87" s="111" t="s">
        <v>559</v>
      </c>
      <c r="E87" s="166">
        <v>0</v>
      </c>
      <c r="F87" s="178">
        <v>0</v>
      </c>
      <c r="G87" s="178">
        <v>0</v>
      </c>
      <c r="H87" s="160"/>
      <c r="I87" s="178">
        <v>0</v>
      </c>
      <c r="J87" s="178">
        <v>0</v>
      </c>
      <c r="K87" s="159"/>
      <c r="L87" s="166">
        <v>0</v>
      </c>
      <c r="M87" s="166">
        <v>0</v>
      </c>
      <c r="N87" s="166">
        <v>0</v>
      </c>
      <c r="O87" s="166">
        <v>0</v>
      </c>
      <c r="P87" s="159"/>
      <c r="Q87" s="166">
        <v>0</v>
      </c>
      <c r="R87" s="166">
        <v>0</v>
      </c>
      <c r="S87" s="166">
        <v>0</v>
      </c>
      <c r="T87" s="166">
        <v>0</v>
      </c>
      <c r="U87" s="159"/>
      <c r="V87" s="166">
        <v>0</v>
      </c>
      <c r="X87" s="228"/>
      <c r="Y87" s="97"/>
    </row>
    <row r="88" spans="2:25" ht="11.4" customHeight="1" thickBot="1" x14ac:dyDescent="0.3">
      <c r="C88" s="97"/>
      <c r="D88" s="97"/>
      <c r="E88" s="161"/>
      <c r="F88" s="161"/>
      <c r="G88" s="161"/>
      <c r="H88" s="161"/>
      <c r="I88" s="161"/>
      <c r="J88" s="161"/>
      <c r="K88" s="161"/>
      <c r="L88" s="161"/>
      <c r="M88" s="161"/>
      <c r="N88" s="161"/>
      <c r="O88" s="161"/>
      <c r="P88" s="161"/>
      <c r="Q88" s="161"/>
      <c r="R88" s="161"/>
      <c r="S88" s="161"/>
      <c r="T88" s="161"/>
      <c r="U88" s="161"/>
      <c r="V88" s="161"/>
      <c r="W88" s="97"/>
      <c r="X88" s="97"/>
      <c r="Y88" s="97"/>
    </row>
    <row r="89" spans="2:25" ht="31.95" customHeight="1" x14ac:dyDescent="0.25">
      <c r="B89" s="230" t="s">
        <v>135</v>
      </c>
      <c r="C89" s="110" t="s">
        <v>136</v>
      </c>
      <c r="E89" s="262">
        <v>0</v>
      </c>
      <c r="F89" s="172">
        <v>0</v>
      </c>
      <c r="G89" s="173">
        <v>0</v>
      </c>
      <c r="H89" s="164"/>
      <c r="I89" s="172">
        <v>0</v>
      </c>
      <c r="J89" s="173">
        <v>0</v>
      </c>
      <c r="K89" s="159"/>
      <c r="L89" s="171">
        <v>0</v>
      </c>
      <c r="M89" s="171">
        <v>0</v>
      </c>
      <c r="N89" s="171">
        <v>0</v>
      </c>
      <c r="O89" s="171">
        <v>0</v>
      </c>
      <c r="P89" s="159"/>
      <c r="Q89" s="171">
        <v>0</v>
      </c>
      <c r="R89" s="171">
        <v>0</v>
      </c>
      <c r="S89" s="171">
        <v>0</v>
      </c>
      <c r="T89" s="171">
        <v>0</v>
      </c>
      <c r="U89" s="159"/>
      <c r="V89" s="166">
        <v>0</v>
      </c>
      <c r="X89" s="97"/>
      <c r="Y89" s="97"/>
    </row>
    <row r="90" spans="2:25" ht="31.95" customHeight="1" x14ac:dyDescent="0.25">
      <c r="B90" s="230"/>
      <c r="C90" s="110" t="s">
        <v>137</v>
      </c>
      <c r="E90" s="262">
        <v>0</v>
      </c>
      <c r="F90" s="176">
        <v>0</v>
      </c>
      <c r="G90" s="177">
        <v>0</v>
      </c>
      <c r="H90" s="164"/>
      <c r="I90" s="176">
        <v>0</v>
      </c>
      <c r="J90" s="177">
        <v>0</v>
      </c>
      <c r="K90" s="159"/>
      <c r="L90" s="171">
        <v>0</v>
      </c>
      <c r="M90" s="171">
        <v>0</v>
      </c>
      <c r="N90" s="171">
        <v>0</v>
      </c>
      <c r="O90" s="171">
        <v>0</v>
      </c>
      <c r="P90" s="159"/>
      <c r="Q90" s="171">
        <v>0</v>
      </c>
      <c r="R90" s="171">
        <v>0</v>
      </c>
      <c r="S90" s="171">
        <v>0</v>
      </c>
      <c r="T90" s="171">
        <v>0</v>
      </c>
      <c r="U90" s="159"/>
      <c r="V90" s="166">
        <v>0</v>
      </c>
      <c r="X90" s="97"/>
      <c r="Y90" s="97"/>
    </row>
    <row r="91" spans="2:25" ht="31.95" customHeight="1" x14ac:dyDescent="0.25">
      <c r="B91" s="230"/>
      <c r="C91" s="110" t="s">
        <v>138</v>
      </c>
      <c r="E91" s="262">
        <v>0</v>
      </c>
      <c r="F91" s="176">
        <v>0</v>
      </c>
      <c r="G91" s="177">
        <v>0</v>
      </c>
      <c r="H91" s="164"/>
      <c r="I91" s="176">
        <v>0</v>
      </c>
      <c r="J91" s="177">
        <v>0</v>
      </c>
      <c r="K91" s="159"/>
      <c r="L91" s="171">
        <v>0</v>
      </c>
      <c r="M91" s="171">
        <v>0</v>
      </c>
      <c r="N91" s="171">
        <v>0</v>
      </c>
      <c r="O91" s="171">
        <v>0</v>
      </c>
      <c r="P91" s="159"/>
      <c r="Q91" s="171">
        <v>0</v>
      </c>
      <c r="R91" s="171">
        <v>0</v>
      </c>
      <c r="S91" s="171">
        <v>0</v>
      </c>
      <c r="T91" s="171">
        <v>0</v>
      </c>
      <c r="U91" s="159"/>
      <c r="V91" s="166">
        <v>0</v>
      </c>
      <c r="X91" s="97"/>
      <c r="Y91" s="97"/>
    </row>
    <row r="92" spans="2:25" ht="31.95" customHeight="1" x14ac:dyDescent="0.25">
      <c r="B92" s="230" t="s">
        <v>139</v>
      </c>
      <c r="C92" s="110" t="s">
        <v>140</v>
      </c>
      <c r="E92" s="262">
        <v>0</v>
      </c>
      <c r="F92" s="176">
        <v>0</v>
      </c>
      <c r="G92" s="177">
        <v>0</v>
      </c>
      <c r="H92" s="164"/>
      <c r="I92" s="176">
        <v>0</v>
      </c>
      <c r="J92" s="177">
        <v>0</v>
      </c>
      <c r="K92" s="159"/>
      <c r="L92" s="171">
        <v>0</v>
      </c>
      <c r="M92" s="171">
        <v>0</v>
      </c>
      <c r="N92" s="171">
        <v>0</v>
      </c>
      <c r="O92" s="171">
        <v>0</v>
      </c>
      <c r="P92" s="159"/>
      <c r="Q92" s="171">
        <v>0</v>
      </c>
      <c r="R92" s="171">
        <v>0</v>
      </c>
      <c r="S92" s="171">
        <v>0</v>
      </c>
      <c r="T92" s="171">
        <v>0</v>
      </c>
      <c r="U92" s="159"/>
      <c r="V92" s="166">
        <v>0</v>
      </c>
      <c r="X92" s="97"/>
      <c r="Y92" s="97"/>
    </row>
    <row r="93" spans="2:25" ht="31.95" customHeight="1" x14ac:dyDescent="0.25">
      <c r="B93" s="230"/>
      <c r="C93" s="110" t="s">
        <v>141</v>
      </c>
      <c r="E93" s="262">
        <v>0</v>
      </c>
      <c r="F93" s="176">
        <v>0</v>
      </c>
      <c r="G93" s="177">
        <v>0</v>
      </c>
      <c r="H93" s="164"/>
      <c r="I93" s="176">
        <v>0</v>
      </c>
      <c r="J93" s="177">
        <v>0</v>
      </c>
      <c r="K93" s="159"/>
      <c r="L93" s="171">
        <v>0</v>
      </c>
      <c r="M93" s="171">
        <v>0</v>
      </c>
      <c r="N93" s="171">
        <v>0</v>
      </c>
      <c r="O93" s="171">
        <v>0</v>
      </c>
      <c r="P93" s="159"/>
      <c r="Q93" s="171">
        <v>0</v>
      </c>
      <c r="R93" s="171">
        <v>0</v>
      </c>
      <c r="S93" s="171">
        <v>0</v>
      </c>
      <c r="T93" s="171">
        <v>0</v>
      </c>
      <c r="U93" s="159"/>
      <c r="V93" s="166">
        <v>0</v>
      </c>
      <c r="X93" s="97"/>
      <c r="Y93" s="97"/>
    </row>
    <row r="94" spans="2:25" ht="31.95" customHeight="1" x14ac:dyDescent="0.25">
      <c r="B94" s="230"/>
      <c r="C94" s="110" t="s">
        <v>142</v>
      </c>
      <c r="E94" s="262">
        <v>0</v>
      </c>
      <c r="F94" s="176">
        <v>0</v>
      </c>
      <c r="G94" s="177">
        <v>0</v>
      </c>
      <c r="H94" s="164"/>
      <c r="I94" s="176">
        <v>0</v>
      </c>
      <c r="J94" s="177">
        <v>0</v>
      </c>
      <c r="K94" s="159"/>
      <c r="L94" s="171">
        <v>0</v>
      </c>
      <c r="M94" s="171">
        <v>0</v>
      </c>
      <c r="N94" s="171">
        <v>0</v>
      </c>
      <c r="O94" s="171">
        <v>0</v>
      </c>
      <c r="P94" s="159"/>
      <c r="Q94" s="171">
        <v>0</v>
      </c>
      <c r="R94" s="171">
        <v>0</v>
      </c>
      <c r="S94" s="171">
        <v>0</v>
      </c>
      <c r="T94" s="171">
        <v>0</v>
      </c>
      <c r="U94" s="159"/>
      <c r="V94" s="166">
        <v>0</v>
      </c>
      <c r="X94" s="97"/>
      <c r="Y94" s="97"/>
    </row>
    <row r="95" spans="2:25" ht="31.95" customHeight="1" x14ac:dyDescent="0.25">
      <c r="B95" s="230"/>
      <c r="C95" s="110" t="s">
        <v>143</v>
      </c>
      <c r="E95" s="262">
        <v>0</v>
      </c>
      <c r="F95" s="176">
        <v>0</v>
      </c>
      <c r="G95" s="177">
        <v>0</v>
      </c>
      <c r="H95" s="164"/>
      <c r="I95" s="176">
        <v>0</v>
      </c>
      <c r="J95" s="177">
        <v>0</v>
      </c>
      <c r="K95" s="159"/>
      <c r="L95" s="171">
        <v>0</v>
      </c>
      <c r="M95" s="171">
        <v>0</v>
      </c>
      <c r="N95" s="171">
        <v>0</v>
      </c>
      <c r="O95" s="171">
        <v>0</v>
      </c>
      <c r="P95" s="159"/>
      <c r="Q95" s="171">
        <v>0</v>
      </c>
      <c r="R95" s="171">
        <v>0</v>
      </c>
      <c r="S95" s="171">
        <v>0</v>
      </c>
      <c r="T95" s="171">
        <v>0</v>
      </c>
      <c r="U95" s="159"/>
      <c r="V95" s="166">
        <v>0</v>
      </c>
      <c r="X95" s="97"/>
      <c r="Y95" s="97"/>
    </row>
    <row r="96" spans="2:25" ht="31.95" customHeight="1" x14ac:dyDescent="0.25">
      <c r="B96" s="234" t="s">
        <v>144</v>
      </c>
      <c r="C96" s="110" t="s">
        <v>145</v>
      </c>
      <c r="E96" s="262">
        <v>0</v>
      </c>
      <c r="F96" s="176">
        <v>0</v>
      </c>
      <c r="G96" s="177">
        <v>0</v>
      </c>
      <c r="H96" s="164"/>
      <c r="I96" s="176">
        <v>0</v>
      </c>
      <c r="J96" s="177">
        <v>0</v>
      </c>
      <c r="K96" s="159"/>
      <c r="L96" s="171">
        <v>0</v>
      </c>
      <c r="M96" s="171">
        <v>0</v>
      </c>
      <c r="N96" s="171">
        <v>0</v>
      </c>
      <c r="O96" s="171">
        <v>0</v>
      </c>
      <c r="P96" s="159"/>
      <c r="Q96" s="171">
        <v>0</v>
      </c>
      <c r="R96" s="171">
        <v>0</v>
      </c>
      <c r="S96" s="171">
        <v>0</v>
      </c>
      <c r="T96" s="171">
        <v>0</v>
      </c>
      <c r="U96" s="159"/>
      <c r="V96" s="166">
        <v>0</v>
      </c>
      <c r="X96" s="97"/>
      <c r="Y96" s="97"/>
    </row>
    <row r="97" spans="2:25" ht="31.95" customHeight="1" thickBot="1" x14ac:dyDescent="0.3">
      <c r="B97" s="234"/>
      <c r="C97" s="110" t="s">
        <v>146</v>
      </c>
      <c r="E97" s="262">
        <v>0</v>
      </c>
      <c r="F97" s="174">
        <v>0</v>
      </c>
      <c r="G97" s="175">
        <v>0</v>
      </c>
      <c r="H97" s="164"/>
      <c r="I97" s="174">
        <v>0</v>
      </c>
      <c r="J97" s="175">
        <v>0</v>
      </c>
      <c r="K97" s="159"/>
      <c r="L97" s="171">
        <v>0</v>
      </c>
      <c r="M97" s="171">
        <v>0</v>
      </c>
      <c r="N97" s="171">
        <v>0</v>
      </c>
      <c r="O97" s="171">
        <v>0</v>
      </c>
      <c r="P97" s="159"/>
      <c r="Q97" s="171">
        <v>0</v>
      </c>
      <c r="R97" s="171">
        <v>0</v>
      </c>
      <c r="S97" s="171">
        <v>0</v>
      </c>
      <c r="T97" s="171">
        <v>0</v>
      </c>
      <c r="U97" s="159"/>
      <c r="V97" s="166">
        <v>0</v>
      </c>
      <c r="X97" s="97"/>
      <c r="Y97" s="97"/>
    </row>
    <row r="98" spans="2:25" ht="31.95" customHeight="1" thickBot="1" x14ac:dyDescent="0.3">
      <c r="B98" s="108" t="s">
        <v>147</v>
      </c>
      <c r="C98" s="110" t="s">
        <v>148</v>
      </c>
      <c r="E98" s="166">
        <v>0</v>
      </c>
      <c r="F98" s="179">
        <v>0</v>
      </c>
      <c r="G98" s="179">
        <v>0</v>
      </c>
      <c r="H98" s="160"/>
      <c r="I98" s="179">
        <v>0</v>
      </c>
      <c r="J98" s="179">
        <v>0</v>
      </c>
      <c r="K98" s="159"/>
      <c r="L98" s="166">
        <v>0</v>
      </c>
      <c r="M98" s="166">
        <v>0</v>
      </c>
      <c r="N98" s="166">
        <v>0</v>
      </c>
      <c r="O98" s="166">
        <v>0</v>
      </c>
      <c r="P98" s="159"/>
      <c r="Q98" s="166">
        <v>0</v>
      </c>
      <c r="R98" s="166">
        <v>0</v>
      </c>
      <c r="S98" s="166">
        <v>0</v>
      </c>
      <c r="T98" s="166">
        <v>0</v>
      </c>
      <c r="U98" s="159"/>
      <c r="V98" s="166">
        <v>0</v>
      </c>
      <c r="X98" s="97"/>
      <c r="Y98" s="97"/>
    </row>
    <row r="99" spans="2:25" ht="31.95" customHeight="1" x14ac:dyDescent="0.25">
      <c r="B99" s="230" t="s">
        <v>149</v>
      </c>
      <c r="C99" s="110" t="s">
        <v>150</v>
      </c>
      <c r="E99" s="262">
        <v>0</v>
      </c>
      <c r="F99" s="172">
        <v>0</v>
      </c>
      <c r="G99" s="173">
        <v>0</v>
      </c>
      <c r="H99" s="164"/>
      <c r="I99" s="172">
        <v>0</v>
      </c>
      <c r="J99" s="173">
        <v>0</v>
      </c>
      <c r="K99" s="159"/>
      <c r="L99" s="171">
        <v>0</v>
      </c>
      <c r="M99" s="171">
        <v>0</v>
      </c>
      <c r="N99" s="171">
        <v>0</v>
      </c>
      <c r="O99" s="171">
        <v>0</v>
      </c>
      <c r="P99" s="159"/>
      <c r="Q99" s="171">
        <v>0</v>
      </c>
      <c r="R99" s="171">
        <v>0</v>
      </c>
      <c r="S99" s="171">
        <v>0</v>
      </c>
      <c r="T99" s="171">
        <v>0</v>
      </c>
      <c r="U99" s="159"/>
      <c r="V99" s="166">
        <v>0</v>
      </c>
      <c r="X99" s="97"/>
      <c r="Y99" s="97"/>
    </row>
    <row r="100" spans="2:25" ht="31.95" customHeight="1" x14ac:dyDescent="0.25">
      <c r="B100" s="230"/>
      <c r="C100" s="108" t="s">
        <v>151</v>
      </c>
      <c r="E100" s="262">
        <v>0</v>
      </c>
      <c r="F100" s="176">
        <v>0</v>
      </c>
      <c r="G100" s="177">
        <v>0</v>
      </c>
      <c r="H100" s="164"/>
      <c r="I100" s="176">
        <v>0</v>
      </c>
      <c r="J100" s="177">
        <v>0</v>
      </c>
      <c r="K100" s="159"/>
      <c r="L100" s="171">
        <v>0</v>
      </c>
      <c r="M100" s="171">
        <v>0</v>
      </c>
      <c r="N100" s="171">
        <v>0</v>
      </c>
      <c r="O100" s="171">
        <v>0</v>
      </c>
      <c r="P100" s="159"/>
      <c r="Q100" s="171">
        <v>0</v>
      </c>
      <c r="R100" s="171">
        <v>0</v>
      </c>
      <c r="S100" s="171">
        <v>0</v>
      </c>
      <c r="T100" s="171">
        <v>0</v>
      </c>
      <c r="U100" s="159"/>
      <c r="V100" s="166">
        <v>0</v>
      </c>
      <c r="X100" s="97"/>
      <c r="Y100" s="97"/>
    </row>
    <row r="101" spans="2:25" ht="31.95" customHeight="1" x14ac:dyDescent="0.25">
      <c r="B101" s="230"/>
      <c r="C101" s="108" t="s">
        <v>152</v>
      </c>
      <c r="E101" s="262">
        <v>0</v>
      </c>
      <c r="F101" s="176">
        <v>0</v>
      </c>
      <c r="G101" s="177">
        <v>0</v>
      </c>
      <c r="H101" s="164"/>
      <c r="I101" s="176">
        <v>0</v>
      </c>
      <c r="J101" s="177">
        <v>0</v>
      </c>
      <c r="K101" s="159"/>
      <c r="L101" s="171">
        <v>0</v>
      </c>
      <c r="M101" s="171">
        <v>0</v>
      </c>
      <c r="N101" s="171">
        <v>0</v>
      </c>
      <c r="O101" s="171">
        <v>0</v>
      </c>
      <c r="P101" s="159"/>
      <c r="Q101" s="171">
        <v>0</v>
      </c>
      <c r="R101" s="171">
        <v>0</v>
      </c>
      <c r="S101" s="171">
        <v>0</v>
      </c>
      <c r="T101" s="171">
        <v>0</v>
      </c>
      <c r="U101" s="159"/>
      <c r="V101" s="166">
        <v>0</v>
      </c>
      <c r="X101" s="97"/>
      <c r="Y101" s="97"/>
    </row>
    <row r="102" spans="2:25" ht="31.95" customHeight="1" x14ac:dyDescent="0.25">
      <c r="B102" s="230"/>
      <c r="C102" s="110" t="s">
        <v>153</v>
      </c>
      <c r="E102" s="262">
        <v>0</v>
      </c>
      <c r="F102" s="176">
        <v>0</v>
      </c>
      <c r="G102" s="177">
        <v>0</v>
      </c>
      <c r="H102" s="164"/>
      <c r="I102" s="176">
        <v>0</v>
      </c>
      <c r="J102" s="177">
        <v>0</v>
      </c>
      <c r="K102" s="159"/>
      <c r="L102" s="171">
        <v>0</v>
      </c>
      <c r="M102" s="171">
        <v>0</v>
      </c>
      <c r="N102" s="171">
        <v>0</v>
      </c>
      <c r="O102" s="171">
        <v>0</v>
      </c>
      <c r="P102" s="159"/>
      <c r="Q102" s="171">
        <v>0</v>
      </c>
      <c r="R102" s="171">
        <v>0</v>
      </c>
      <c r="S102" s="171">
        <v>0</v>
      </c>
      <c r="T102" s="171">
        <v>0</v>
      </c>
      <c r="U102" s="159"/>
      <c r="V102" s="166">
        <v>0</v>
      </c>
      <c r="X102" s="97"/>
      <c r="Y102" s="97"/>
    </row>
    <row r="103" spans="2:25" ht="31.95" customHeight="1" x14ac:dyDescent="0.25">
      <c r="B103" s="230"/>
      <c r="C103" s="110" t="s">
        <v>154</v>
      </c>
      <c r="E103" s="262">
        <v>0</v>
      </c>
      <c r="F103" s="176">
        <v>0</v>
      </c>
      <c r="G103" s="177">
        <v>0</v>
      </c>
      <c r="H103" s="164"/>
      <c r="I103" s="176">
        <v>0</v>
      </c>
      <c r="J103" s="177">
        <v>0</v>
      </c>
      <c r="K103" s="159"/>
      <c r="L103" s="171">
        <v>0</v>
      </c>
      <c r="M103" s="171">
        <v>0</v>
      </c>
      <c r="N103" s="171">
        <v>0</v>
      </c>
      <c r="O103" s="171">
        <v>0</v>
      </c>
      <c r="P103" s="159"/>
      <c r="Q103" s="171">
        <v>0</v>
      </c>
      <c r="R103" s="171">
        <v>0</v>
      </c>
      <c r="S103" s="171">
        <v>0</v>
      </c>
      <c r="T103" s="171">
        <v>0</v>
      </c>
      <c r="U103" s="159"/>
      <c r="V103" s="166">
        <v>0</v>
      </c>
      <c r="X103" s="97"/>
      <c r="Y103" s="97"/>
    </row>
    <row r="104" spans="2:25" ht="31.95" customHeight="1" thickBot="1" x14ac:dyDescent="0.3">
      <c r="B104" s="230"/>
      <c r="C104" s="110" t="s">
        <v>155</v>
      </c>
      <c r="E104" s="262">
        <v>0</v>
      </c>
      <c r="F104" s="174">
        <v>0</v>
      </c>
      <c r="G104" s="175">
        <v>0</v>
      </c>
      <c r="H104" s="164"/>
      <c r="I104" s="174">
        <v>0</v>
      </c>
      <c r="J104" s="175">
        <v>0</v>
      </c>
      <c r="K104" s="159"/>
      <c r="L104" s="171">
        <v>0</v>
      </c>
      <c r="M104" s="171">
        <v>0</v>
      </c>
      <c r="N104" s="171">
        <v>0</v>
      </c>
      <c r="O104" s="171">
        <v>0</v>
      </c>
      <c r="P104" s="159"/>
      <c r="Q104" s="171">
        <v>0</v>
      </c>
      <c r="R104" s="171">
        <v>0</v>
      </c>
      <c r="S104" s="171">
        <v>0</v>
      </c>
      <c r="T104" s="171">
        <v>0</v>
      </c>
      <c r="U104" s="159"/>
      <c r="V104" s="166">
        <v>0</v>
      </c>
      <c r="X104" s="97"/>
      <c r="Y104" s="97"/>
    </row>
    <row r="105" spans="2:25" ht="12" customHeight="1" x14ac:dyDescent="0.25">
      <c r="C105" s="112"/>
      <c r="E105" s="163"/>
      <c r="F105" s="163"/>
      <c r="G105" s="163"/>
      <c r="H105" s="163"/>
      <c r="I105" s="163"/>
      <c r="J105" s="163"/>
      <c r="K105" s="163"/>
      <c r="L105" s="163"/>
      <c r="M105" s="163"/>
      <c r="N105" s="163"/>
      <c r="O105" s="163"/>
      <c r="P105" s="159"/>
      <c r="Q105" s="163"/>
      <c r="R105" s="163"/>
      <c r="S105" s="163"/>
      <c r="T105" s="163"/>
      <c r="U105" s="159"/>
      <c r="V105" s="163"/>
      <c r="X105" s="97"/>
      <c r="Y105" s="97"/>
    </row>
    <row r="106" spans="2:25" ht="31.95" customHeight="1" x14ac:dyDescent="0.25">
      <c r="B106" s="108" t="s">
        <v>156</v>
      </c>
      <c r="C106" s="111" t="s">
        <v>157</v>
      </c>
      <c r="E106" s="160"/>
      <c r="F106" s="160"/>
      <c r="G106" s="160"/>
      <c r="H106" s="160"/>
      <c r="I106" s="160"/>
      <c r="J106" s="160"/>
      <c r="K106" s="159"/>
      <c r="L106" s="160"/>
      <c r="M106" s="160"/>
      <c r="N106" s="160"/>
      <c r="O106" s="160"/>
      <c r="P106" s="159"/>
      <c r="Q106" s="160"/>
      <c r="R106" s="160"/>
      <c r="S106" s="160"/>
      <c r="T106" s="160"/>
      <c r="U106" s="159"/>
      <c r="V106" s="160"/>
      <c r="X106" s="114"/>
      <c r="Y106" s="97"/>
    </row>
    <row r="107" spans="2:25" ht="14.4" customHeight="1" x14ac:dyDescent="0.25">
      <c r="C107" s="97"/>
      <c r="D107" s="97"/>
      <c r="E107" s="161"/>
      <c r="F107" s="161"/>
      <c r="G107" s="161"/>
      <c r="H107" s="161"/>
      <c r="I107" s="161"/>
      <c r="J107" s="161"/>
      <c r="K107" s="161"/>
      <c r="L107" s="161"/>
      <c r="M107" s="161"/>
      <c r="N107" s="161"/>
      <c r="O107" s="161"/>
      <c r="P107" s="161"/>
      <c r="Q107" s="161"/>
      <c r="R107" s="161"/>
      <c r="S107" s="161"/>
      <c r="T107" s="161"/>
      <c r="U107" s="161"/>
      <c r="V107" s="161"/>
      <c r="W107" s="97"/>
      <c r="X107" s="97"/>
      <c r="Y107" s="97"/>
    </row>
    <row r="108" spans="2:25" ht="31.95" customHeight="1" x14ac:dyDescent="0.25">
      <c r="B108" s="108" t="s">
        <v>158</v>
      </c>
      <c r="C108" s="108" t="s">
        <v>159</v>
      </c>
      <c r="E108" s="166">
        <v>0</v>
      </c>
      <c r="F108" s="166">
        <v>0</v>
      </c>
      <c r="G108" s="166">
        <v>0</v>
      </c>
      <c r="H108" s="160"/>
      <c r="I108" s="166">
        <v>0</v>
      </c>
      <c r="J108" s="166">
        <v>0</v>
      </c>
      <c r="K108" s="159"/>
      <c r="L108" s="166">
        <v>0</v>
      </c>
      <c r="M108" s="166">
        <v>0</v>
      </c>
      <c r="N108" s="166">
        <v>0</v>
      </c>
      <c r="O108" s="166">
        <v>0</v>
      </c>
      <c r="P108" s="159"/>
      <c r="Q108" s="166">
        <v>0</v>
      </c>
      <c r="R108" s="166">
        <v>0</v>
      </c>
      <c r="S108" s="166">
        <v>0</v>
      </c>
      <c r="T108" s="166">
        <v>0</v>
      </c>
      <c r="U108" s="159"/>
      <c r="V108" s="166">
        <v>0</v>
      </c>
      <c r="X108" s="97"/>
      <c r="Y108" s="97"/>
    </row>
    <row r="109" spans="2:25" ht="12.6" customHeight="1" x14ac:dyDescent="0.25">
      <c r="C109" s="97"/>
      <c r="D109" s="97"/>
      <c r="E109" s="161"/>
      <c r="F109" s="161"/>
      <c r="G109" s="161"/>
      <c r="H109" s="161"/>
      <c r="I109" s="161"/>
      <c r="J109" s="161"/>
      <c r="K109" s="161"/>
      <c r="L109" s="161"/>
      <c r="M109" s="161"/>
      <c r="N109" s="161"/>
      <c r="O109" s="161"/>
      <c r="P109" s="161"/>
      <c r="Q109" s="161"/>
      <c r="R109" s="161"/>
      <c r="S109" s="161"/>
      <c r="T109" s="161"/>
      <c r="U109" s="161"/>
      <c r="V109" s="161"/>
      <c r="W109" s="97"/>
      <c r="X109" s="97"/>
      <c r="Y109" s="97"/>
    </row>
    <row r="110" spans="2:25" ht="31.95" customHeight="1" x14ac:dyDescent="0.25">
      <c r="B110" s="230" t="s">
        <v>160</v>
      </c>
      <c r="C110" s="108" t="s">
        <v>161</v>
      </c>
      <c r="E110" s="166">
        <v>0</v>
      </c>
      <c r="F110" s="166">
        <v>0</v>
      </c>
      <c r="G110" s="166">
        <v>0</v>
      </c>
      <c r="H110" s="160"/>
      <c r="I110" s="166">
        <v>0</v>
      </c>
      <c r="J110" s="166">
        <v>0</v>
      </c>
      <c r="K110" s="159"/>
      <c r="L110" s="166">
        <v>0</v>
      </c>
      <c r="M110" s="166">
        <v>0</v>
      </c>
      <c r="N110" s="166">
        <v>0</v>
      </c>
      <c r="O110" s="166">
        <v>0</v>
      </c>
      <c r="P110" s="159"/>
      <c r="Q110" s="166">
        <v>0</v>
      </c>
      <c r="R110" s="166">
        <v>0</v>
      </c>
      <c r="S110" s="166">
        <v>0</v>
      </c>
      <c r="T110" s="166">
        <v>0</v>
      </c>
      <c r="U110" s="159"/>
      <c r="V110" s="166">
        <v>0</v>
      </c>
      <c r="X110" s="225"/>
      <c r="Y110" s="97"/>
    </row>
    <row r="111" spans="2:25" ht="31.95" customHeight="1" x14ac:dyDescent="0.25">
      <c r="B111" s="230"/>
      <c r="C111" s="108" t="s">
        <v>162</v>
      </c>
      <c r="E111" s="166">
        <v>0</v>
      </c>
      <c r="F111" s="166">
        <v>0</v>
      </c>
      <c r="G111" s="166">
        <v>0</v>
      </c>
      <c r="H111" s="160"/>
      <c r="I111" s="166">
        <v>0</v>
      </c>
      <c r="J111" s="166">
        <v>0</v>
      </c>
      <c r="K111" s="159"/>
      <c r="L111" s="166">
        <v>0</v>
      </c>
      <c r="M111" s="166">
        <v>0</v>
      </c>
      <c r="N111" s="166">
        <v>0</v>
      </c>
      <c r="O111" s="166">
        <v>0</v>
      </c>
      <c r="P111" s="159"/>
      <c r="Q111" s="166">
        <v>0</v>
      </c>
      <c r="R111" s="166">
        <v>0</v>
      </c>
      <c r="S111" s="166">
        <v>0</v>
      </c>
      <c r="T111" s="166">
        <v>0</v>
      </c>
      <c r="U111" s="159"/>
      <c r="V111" s="166">
        <v>0</v>
      </c>
      <c r="X111" s="225"/>
      <c r="Y111" s="97"/>
    </row>
    <row r="112" spans="2:25" ht="31.95" customHeight="1" x14ac:dyDescent="0.25">
      <c r="B112" s="230"/>
      <c r="C112" s="108" t="s">
        <v>163</v>
      </c>
      <c r="E112" s="166">
        <v>0</v>
      </c>
      <c r="F112" s="166">
        <v>0</v>
      </c>
      <c r="G112" s="166">
        <v>0</v>
      </c>
      <c r="H112" s="160"/>
      <c r="I112" s="166">
        <v>0</v>
      </c>
      <c r="J112" s="166">
        <v>0</v>
      </c>
      <c r="K112" s="159"/>
      <c r="L112" s="166">
        <v>0</v>
      </c>
      <c r="M112" s="166">
        <v>0</v>
      </c>
      <c r="N112" s="166">
        <v>0</v>
      </c>
      <c r="O112" s="166">
        <v>0</v>
      </c>
      <c r="P112" s="159"/>
      <c r="Q112" s="166">
        <v>0</v>
      </c>
      <c r="R112" s="166">
        <v>0</v>
      </c>
      <c r="S112" s="166">
        <v>0</v>
      </c>
      <c r="T112" s="166">
        <v>0</v>
      </c>
      <c r="U112" s="159"/>
      <c r="V112" s="166">
        <v>0</v>
      </c>
      <c r="X112" s="225"/>
      <c r="Y112" s="97"/>
    </row>
    <row r="113" spans="2:25" ht="14.4" customHeight="1" x14ac:dyDescent="0.25">
      <c r="B113" s="115"/>
      <c r="C113" s="97"/>
      <c r="D113" s="97"/>
      <c r="E113" s="161"/>
      <c r="F113" s="161"/>
      <c r="G113" s="161"/>
      <c r="H113" s="161"/>
      <c r="I113" s="161"/>
      <c r="J113" s="161"/>
      <c r="K113" s="161"/>
      <c r="L113" s="161"/>
      <c r="M113" s="161"/>
      <c r="N113" s="161"/>
      <c r="O113" s="161"/>
      <c r="P113" s="161"/>
      <c r="Q113" s="161"/>
      <c r="R113" s="161"/>
      <c r="S113" s="161"/>
      <c r="T113" s="161"/>
      <c r="U113" s="161"/>
      <c r="V113" s="161"/>
      <c r="W113" s="97"/>
      <c r="X113" s="225"/>
      <c r="Y113" s="97"/>
    </row>
    <row r="114" spans="2:25" ht="31.95" customHeight="1" x14ac:dyDescent="0.25">
      <c r="B114" s="230" t="s">
        <v>164</v>
      </c>
      <c r="C114" s="111" t="s">
        <v>165</v>
      </c>
      <c r="E114" s="166">
        <v>0</v>
      </c>
      <c r="F114" s="166">
        <v>0</v>
      </c>
      <c r="G114" s="166">
        <v>0</v>
      </c>
      <c r="H114" s="160"/>
      <c r="I114" s="166">
        <v>0</v>
      </c>
      <c r="J114" s="166">
        <v>0</v>
      </c>
      <c r="K114" s="159"/>
      <c r="L114" s="160"/>
      <c r="M114" s="160"/>
      <c r="N114" s="160"/>
      <c r="O114" s="160"/>
      <c r="P114" s="159"/>
      <c r="Q114" s="160"/>
      <c r="R114" s="160"/>
      <c r="S114" s="160"/>
      <c r="T114" s="160"/>
      <c r="U114" s="159"/>
      <c r="V114" s="160"/>
      <c r="X114" s="225"/>
      <c r="Y114" s="97"/>
    </row>
    <row r="115" spans="2:25" ht="31.95" customHeight="1" x14ac:dyDescent="0.25">
      <c r="B115" s="230"/>
      <c r="C115" s="111" t="s">
        <v>166</v>
      </c>
      <c r="E115" s="166">
        <v>0</v>
      </c>
      <c r="F115" s="166">
        <v>0</v>
      </c>
      <c r="G115" s="166">
        <v>0</v>
      </c>
      <c r="H115" s="160"/>
      <c r="I115" s="166">
        <v>0</v>
      </c>
      <c r="J115" s="166">
        <v>0</v>
      </c>
      <c r="K115" s="159"/>
      <c r="L115" s="160"/>
      <c r="M115" s="160"/>
      <c r="N115" s="160"/>
      <c r="O115" s="160"/>
      <c r="P115" s="159"/>
      <c r="Q115" s="160"/>
      <c r="R115" s="160"/>
      <c r="S115" s="160"/>
      <c r="T115" s="160"/>
      <c r="U115" s="159"/>
      <c r="V115" s="160"/>
      <c r="X115" s="225"/>
      <c r="Y115" s="97"/>
    </row>
    <row r="116" spans="2:25" ht="31.95" customHeight="1" x14ac:dyDescent="0.25">
      <c r="B116" s="230"/>
      <c r="C116" s="111" t="s">
        <v>167</v>
      </c>
      <c r="E116" s="166">
        <v>0</v>
      </c>
      <c r="F116" s="166">
        <v>0</v>
      </c>
      <c r="G116" s="166">
        <v>0</v>
      </c>
      <c r="H116" s="160"/>
      <c r="I116" s="166">
        <v>0</v>
      </c>
      <c r="J116" s="166">
        <v>0</v>
      </c>
      <c r="K116" s="159"/>
      <c r="L116" s="160"/>
      <c r="M116" s="160"/>
      <c r="N116" s="160"/>
      <c r="O116" s="160"/>
      <c r="P116" s="159"/>
      <c r="Q116" s="160"/>
      <c r="R116" s="160"/>
      <c r="S116" s="160"/>
      <c r="T116" s="160"/>
      <c r="U116" s="159"/>
      <c r="V116" s="160"/>
      <c r="X116" s="225"/>
      <c r="Y116" s="97"/>
    </row>
    <row r="117" spans="2:25" ht="11.4" customHeight="1" x14ac:dyDescent="0.25">
      <c r="C117" s="97"/>
      <c r="D117" s="97"/>
      <c r="E117" s="97"/>
      <c r="F117" s="97"/>
      <c r="G117" s="97"/>
      <c r="H117" s="97"/>
      <c r="I117" s="97"/>
      <c r="J117" s="97"/>
      <c r="L117" s="97"/>
      <c r="M117" s="97"/>
      <c r="N117" s="97"/>
      <c r="O117" s="97"/>
      <c r="Q117" s="97"/>
      <c r="R117" s="97"/>
      <c r="S117" s="97"/>
      <c r="T117" s="97"/>
      <c r="V117" s="97"/>
      <c r="W117" s="97"/>
      <c r="X117" s="97"/>
      <c r="Y117" s="97"/>
    </row>
    <row r="118" spans="2:25" ht="28.2" customHeight="1" x14ac:dyDescent="0.25">
      <c r="C118" s="116" t="s">
        <v>924</v>
      </c>
      <c r="E118" s="268">
        <f>SUM(E67:E68,E70:E71,E73:E79,E81:E83,E85:E87,E89:E104)</f>
        <v>0</v>
      </c>
      <c r="F118" s="268">
        <f>SUM(F67:F68,F70:F71,F73:F79,F81:F83,F85:F87,F89:F104,F108,F110:F112,F114:F116)</f>
        <v>0</v>
      </c>
      <c r="G118" s="268">
        <f>SUM(G67:G68,G70:G71,G73:G79,G81:G83,G85:G87,G89:G104,G108,G110:G112,G114:G116)</f>
        <v>0</v>
      </c>
      <c r="H118" s="268">
        <f>SUM(F60,H67)</f>
        <v>0</v>
      </c>
      <c r="I118" s="268">
        <f>SUM(G60,I67:I68,I70:I71,I73:I79,I81:I83,I85:I87,I89:I104,I108,I110:I112,I114:I116)</f>
        <v>0</v>
      </c>
      <c r="J118" s="268">
        <f>SUM(H60,J70:J71,J73:J79,J81:J83,J85:J87,J89:J104,J108,J110:J112,J114:J116)</f>
        <v>0</v>
      </c>
      <c r="K118" s="296"/>
      <c r="L118" s="268">
        <f>SUM(L60,L68,L70:L71,L73:L79,L81:L83,L85:L87,L89:L104,L108,L110:L112)</f>
        <v>0</v>
      </c>
      <c r="M118" s="268">
        <f>SUM(M60,M68,M70:M71,M73:M79,M81:M83,M85:M87,M89:M104,M108,M110:M112)</f>
        <v>0</v>
      </c>
      <c r="N118" s="268">
        <f>SUM(N60,N68,N70:N71,N73:N79,N81:N83,N85:N87,N89:N104,N108,N110:N112)</f>
        <v>0</v>
      </c>
      <c r="O118" s="268">
        <f>SUM(O68,O70:O71,O73:O79,O81:O83,O85:O87,O89:O104, O108,O110:O112)</f>
        <v>0</v>
      </c>
      <c r="P118" s="296"/>
      <c r="Q118" s="268">
        <f>SUM(Q60,Q68,Q70:Q71,Q73:Q79,Q81:Q83,Q85:Q87,Q89:Q104,Q108,Q110:Q112)</f>
        <v>0</v>
      </c>
      <c r="R118" s="268">
        <f>SUM(R68,R70:R71,R73:R79,R81:R83,R85:R87,R89:R104, R108,R110:R112)</f>
        <v>0</v>
      </c>
      <c r="S118" s="268">
        <f>SUM(S68,S70:S71,S73:S79,S81:S83,S85:S87,S89:S104, S108,S110:S112)</f>
        <v>0</v>
      </c>
      <c r="T118" s="268">
        <f>SUM(T68,T70:T71,T73:T79,T81:T83,T85:T87,T89:T104, T108,T110:T112)</f>
        <v>0</v>
      </c>
      <c r="U118" s="296"/>
      <c r="V118" s="268">
        <f>SUM(V68,V70:V71,V73:V79,V81:V83,V85:V87,V89:V104, V108,V110:V112)</f>
        <v>0</v>
      </c>
      <c r="X118" s="97"/>
      <c r="Y118" s="97"/>
    </row>
    <row r="119" spans="2:25" ht="22.95" customHeight="1" x14ac:dyDescent="0.25">
      <c r="X119" s="97"/>
      <c r="Y119" s="97"/>
    </row>
    <row r="120" spans="2:25" ht="22.95" customHeight="1" x14ac:dyDescent="0.25">
      <c r="X120" s="97"/>
      <c r="Y120" s="97"/>
    </row>
    <row r="121" spans="2:25" ht="22.95" customHeight="1" x14ac:dyDescent="0.25">
      <c r="B121" s="1" t="s">
        <v>802</v>
      </c>
      <c r="C121" s="1"/>
      <c r="D121" s="1"/>
      <c r="E121" s="1"/>
      <c r="F121" s="1"/>
      <c r="G121" s="1"/>
      <c r="X121" s="97"/>
      <c r="Y121" s="97"/>
    </row>
    <row r="122" spans="2:25" ht="22.95" customHeight="1" x14ac:dyDescent="0.25">
      <c r="X122" s="97"/>
      <c r="Y122" s="97"/>
    </row>
    <row r="123" spans="2:25" ht="45" customHeight="1" x14ac:dyDescent="0.25">
      <c r="E123" s="108" t="s">
        <v>925</v>
      </c>
      <c r="F123" s="108" t="s">
        <v>926</v>
      </c>
      <c r="G123" s="108" t="s">
        <v>927</v>
      </c>
      <c r="X123" s="97"/>
      <c r="Y123" s="97"/>
    </row>
    <row r="124" spans="2:25" ht="90.6" customHeight="1" x14ac:dyDescent="0.25">
      <c r="B124" s="230" t="s">
        <v>560</v>
      </c>
      <c r="C124" s="263" t="s">
        <v>807</v>
      </c>
      <c r="E124" s="266">
        <f>SUM(E60,G60:H60,L60:N60,Q60,F70:G71,I70:J71,L70:O71,Q70:T71, F73:G79,I73:J79,L73:O79,Q73:T79,F81:G83,I81:J83,L81:O83,Q81:T83,F85:G86,I85:J86,L85:O86,Q85:T86,F89:G97,I89:J97,L89:O97,Q89:T97,F99:G104,I99:J104,L99:O104,Q99:T104, E70:E71,E73:E79,E81:E83,E85:E86,E89:E97,E99:E104)</f>
        <v>0</v>
      </c>
      <c r="F124" s="267">
        <f>SUM(E124, (E124*$C$49))</f>
        <v>0</v>
      </c>
      <c r="G124" s="265" t="e">
        <f>F124/'Submission Info'!C29</f>
        <v>#DIV/0!</v>
      </c>
      <c r="H124" s="237" t="s">
        <v>803</v>
      </c>
      <c r="I124" s="228"/>
      <c r="X124" s="97"/>
      <c r="Y124" s="97"/>
    </row>
    <row r="125" spans="2:25" ht="90.6" customHeight="1" x14ac:dyDescent="0.25">
      <c r="B125" s="230"/>
      <c r="C125" s="108" t="s">
        <v>808</v>
      </c>
      <c r="E125" s="268">
        <f>SUM(G60:H60,F70:G71,I70:J71,F73:G79,I73:J79,F81:G83,I81:J83,F85:G86,I85:J86,F89:G97,I89:J97,F99:G104,I99:J104)</f>
        <v>0</v>
      </c>
      <c r="F125" s="267">
        <f>SUM(E125, (E125*$C$49))</f>
        <v>0</v>
      </c>
      <c r="G125" s="265" t="e">
        <f>F125/'Submission Info'!C29</f>
        <v>#DIV/0!</v>
      </c>
      <c r="H125" s="237" t="s">
        <v>804</v>
      </c>
      <c r="I125" s="228"/>
      <c r="X125" s="97"/>
      <c r="Y125" s="97"/>
    </row>
    <row r="126" spans="2:25" ht="22.95" customHeight="1" x14ac:dyDescent="0.25">
      <c r="X126" s="97"/>
      <c r="Y126" s="97"/>
    </row>
    <row r="127" spans="2:25" ht="22.95" customHeight="1" x14ac:dyDescent="0.25">
      <c r="B127" s="17" t="s">
        <v>22</v>
      </c>
      <c r="C127" s="18"/>
      <c r="X127" s="97"/>
      <c r="Y127" s="97"/>
    </row>
    <row r="128" spans="2:25" ht="22.95" customHeight="1" x14ac:dyDescent="0.25">
      <c r="X128" s="97"/>
      <c r="Y128" s="97"/>
    </row>
    <row r="129" spans="2:25" ht="22.95" customHeight="1" x14ac:dyDescent="0.25">
      <c r="X129" s="97"/>
      <c r="Y129" s="97"/>
    </row>
    <row r="130" spans="2:25" ht="22.95" customHeight="1" x14ac:dyDescent="0.25">
      <c r="B130" s="1" t="s">
        <v>568</v>
      </c>
      <c r="C130" s="1"/>
      <c r="D130" s="1"/>
      <c r="E130" s="1"/>
      <c r="F130" s="1"/>
      <c r="G130" s="1"/>
      <c r="H130" s="1"/>
      <c r="X130" s="97"/>
      <c r="Y130" s="97"/>
    </row>
    <row r="131" spans="2:25" ht="22.95" customHeight="1" x14ac:dyDescent="0.25">
      <c r="B131" s="92"/>
      <c r="X131" s="97"/>
      <c r="Y131" s="97"/>
    </row>
    <row r="132" spans="2:25" ht="34.799999999999997" customHeight="1" x14ac:dyDescent="0.25">
      <c r="E132" s="230" t="s">
        <v>566</v>
      </c>
      <c r="F132" s="230"/>
      <c r="G132" s="230" t="s">
        <v>567</v>
      </c>
      <c r="H132" s="230"/>
      <c r="X132" s="97"/>
      <c r="Y132" s="97"/>
    </row>
    <row r="133" spans="2:25" ht="36.6" customHeight="1" x14ac:dyDescent="0.25">
      <c r="E133" s="108" t="s">
        <v>168</v>
      </c>
      <c r="F133" s="108" t="s">
        <v>169</v>
      </c>
      <c r="G133" s="108" t="s">
        <v>168</v>
      </c>
      <c r="H133" s="108" t="s">
        <v>169</v>
      </c>
      <c r="X133" s="97"/>
      <c r="Y133" s="97"/>
    </row>
    <row r="134" spans="2:25" ht="36" customHeight="1" x14ac:dyDescent="0.25">
      <c r="B134" s="230" t="s">
        <v>170</v>
      </c>
      <c r="C134" s="117" t="s">
        <v>928</v>
      </c>
      <c r="E134" s="165">
        <v>0</v>
      </c>
      <c r="F134" s="267">
        <f>SUM(E134, (E134*$C$49))</f>
        <v>0</v>
      </c>
      <c r="G134" s="165">
        <v>0</v>
      </c>
      <c r="H134" s="267">
        <f>SUM(G134, (G134*$C$49))</f>
        <v>0</v>
      </c>
      <c r="I134" s="237" t="s">
        <v>569</v>
      </c>
      <c r="J134" s="228"/>
      <c r="X134" s="97"/>
      <c r="Y134" s="97"/>
    </row>
    <row r="135" spans="2:25" ht="36" customHeight="1" x14ac:dyDescent="0.25">
      <c r="B135" s="230"/>
      <c r="C135" s="108" t="s">
        <v>929</v>
      </c>
      <c r="E135" s="165">
        <v>0</v>
      </c>
      <c r="F135" s="267">
        <f>SUM(E135, (E135*$C$49))</f>
        <v>0</v>
      </c>
      <c r="G135" s="165">
        <v>0</v>
      </c>
      <c r="H135" s="267">
        <f>SUM(G135, (G135*$C$49))</f>
        <v>0</v>
      </c>
      <c r="I135" s="237"/>
      <c r="J135" s="228"/>
      <c r="X135" s="97"/>
      <c r="Y135" s="97"/>
    </row>
    <row r="136" spans="2:25" ht="22.95" customHeight="1" x14ac:dyDescent="0.25">
      <c r="X136" s="97"/>
      <c r="Y136" s="97"/>
    </row>
    <row r="137" spans="2:25" ht="22.95" customHeight="1" x14ac:dyDescent="0.25">
      <c r="B137" s="17" t="s">
        <v>22</v>
      </c>
      <c r="C137" s="18"/>
      <c r="X137" s="97"/>
      <c r="Y137" s="97"/>
    </row>
    <row r="138" spans="2:25" ht="22.95" customHeight="1" x14ac:dyDescent="0.25">
      <c r="X138" s="97"/>
      <c r="Y138" s="97"/>
    </row>
    <row r="139" spans="2:25" ht="22.95" customHeight="1" x14ac:dyDescent="0.25">
      <c r="X139" s="97"/>
      <c r="Y139" s="97"/>
    </row>
    <row r="140" spans="2:25" ht="20.399999999999999" customHeight="1" x14ac:dyDescent="0.25">
      <c r="B140" s="1" t="s">
        <v>570</v>
      </c>
      <c r="C140" s="1"/>
      <c r="D140" s="1"/>
      <c r="E140" s="1"/>
      <c r="F140" s="1"/>
      <c r="G140" s="1"/>
      <c r="H140" s="1"/>
      <c r="I140" s="1"/>
      <c r="J140" s="1"/>
      <c r="K140" s="1"/>
      <c r="L140" s="1"/>
      <c r="M140" s="1"/>
      <c r="N140" s="1"/>
      <c r="O140" s="1"/>
      <c r="P140" s="1"/>
      <c r="Q140" s="1"/>
      <c r="R140" s="1"/>
      <c r="S140" s="1"/>
      <c r="T140" s="1"/>
      <c r="U140" s="1"/>
      <c r="V140" s="1"/>
      <c r="X140" s="97"/>
      <c r="Y140" s="97"/>
    </row>
    <row r="141" spans="2:25" ht="22.95" customHeight="1" x14ac:dyDescent="0.25">
      <c r="B141" s="92"/>
      <c r="X141" s="97"/>
      <c r="Y141" s="97"/>
    </row>
    <row r="142" spans="2:25" ht="105.6" customHeight="1" x14ac:dyDescent="0.25">
      <c r="B142" s="30" t="s">
        <v>1023</v>
      </c>
      <c r="C142" s="103" t="s">
        <v>923</v>
      </c>
      <c r="E142" s="180" t="s">
        <v>103</v>
      </c>
      <c r="F142" s="180" t="s">
        <v>104</v>
      </c>
      <c r="G142" s="180" t="s">
        <v>105</v>
      </c>
      <c r="H142" s="180" t="s">
        <v>106</v>
      </c>
      <c r="I142" s="180" t="s">
        <v>107</v>
      </c>
      <c r="J142" s="180" t="s">
        <v>108</v>
      </c>
      <c r="L142" s="180" t="s">
        <v>97</v>
      </c>
      <c r="M142" s="181" t="s">
        <v>98</v>
      </c>
      <c r="N142" s="180" t="s">
        <v>99</v>
      </c>
      <c r="O142" s="180" t="s">
        <v>109</v>
      </c>
      <c r="Q142" s="180" t="s">
        <v>110</v>
      </c>
      <c r="R142" s="180" t="s">
        <v>111</v>
      </c>
      <c r="S142" s="180" t="s">
        <v>112</v>
      </c>
      <c r="T142" s="180" t="s">
        <v>113</v>
      </c>
      <c r="V142" s="180" t="s">
        <v>114</v>
      </c>
      <c r="X142" s="97"/>
      <c r="Y142" s="97"/>
    </row>
    <row r="143" spans="2:25" ht="22.95" customHeight="1" x14ac:dyDescent="0.25">
      <c r="Y143" s="97"/>
    </row>
    <row r="144" spans="2:25" ht="22.95" customHeight="1" x14ac:dyDescent="0.25">
      <c r="B144" s="230" t="s">
        <v>571</v>
      </c>
      <c r="C144" s="117" t="s">
        <v>171</v>
      </c>
      <c r="E144" s="165">
        <v>0</v>
      </c>
      <c r="F144" s="165">
        <v>0</v>
      </c>
      <c r="G144" s="165">
        <v>0</v>
      </c>
      <c r="H144" s="3"/>
      <c r="I144" s="165">
        <v>0</v>
      </c>
      <c r="J144" s="165">
        <v>0</v>
      </c>
      <c r="L144" s="165">
        <v>0</v>
      </c>
      <c r="M144" s="165">
        <v>0</v>
      </c>
      <c r="N144" s="165">
        <v>0</v>
      </c>
      <c r="O144" s="165">
        <v>0</v>
      </c>
      <c r="Q144" s="165">
        <v>0</v>
      </c>
      <c r="R144" s="165">
        <v>0</v>
      </c>
      <c r="S144" s="165">
        <v>0</v>
      </c>
      <c r="T144" s="165">
        <v>0</v>
      </c>
      <c r="V144" s="165">
        <v>0</v>
      </c>
      <c r="X144" s="97"/>
      <c r="Y144" s="97"/>
    </row>
    <row r="145" spans="2:25" ht="22.95" customHeight="1" x14ac:dyDescent="0.25">
      <c r="B145" s="230"/>
      <c r="C145" s="117" t="s">
        <v>172</v>
      </c>
      <c r="E145" s="165">
        <v>0</v>
      </c>
      <c r="F145" s="165">
        <v>0</v>
      </c>
      <c r="G145" s="165">
        <v>0</v>
      </c>
      <c r="H145" s="3"/>
      <c r="I145" s="165">
        <v>0</v>
      </c>
      <c r="J145" s="165">
        <v>0</v>
      </c>
      <c r="L145" s="165">
        <v>0</v>
      </c>
      <c r="M145" s="165">
        <v>0</v>
      </c>
      <c r="N145" s="165">
        <v>0</v>
      </c>
      <c r="O145" s="165">
        <v>0</v>
      </c>
      <c r="Q145" s="165">
        <v>0</v>
      </c>
      <c r="R145" s="165">
        <v>0</v>
      </c>
      <c r="S145" s="165">
        <v>0</v>
      </c>
      <c r="T145" s="165">
        <v>0</v>
      </c>
      <c r="V145" s="165">
        <v>0</v>
      </c>
      <c r="X145" s="97"/>
      <c r="Y145" s="97"/>
    </row>
    <row r="146" spans="2:25" ht="22.95" customHeight="1" x14ac:dyDescent="0.25">
      <c r="B146" s="230"/>
      <c r="C146" s="117" t="s">
        <v>173</v>
      </c>
      <c r="E146" s="165">
        <v>0</v>
      </c>
      <c r="F146" s="165">
        <v>0</v>
      </c>
      <c r="G146" s="165">
        <v>0</v>
      </c>
      <c r="H146" s="3"/>
      <c r="I146" s="165">
        <v>0</v>
      </c>
      <c r="J146" s="165">
        <v>0</v>
      </c>
      <c r="L146" s="165">
        <v>0</v>
      </c>
      <c r="M146" s="165">
        <v>0</v>
      </c>
      <c r="N146" s="165">
        <v>0</v>
      </c>
      <c r="O146" s="165">
        <v>0</v>
      </c>
      <c r="Q146" s="165">
        <v>0</v>
      </c>
      <c r="R146" s="165">
        <v>0</v>
      </c>
      <c r="S146" s="165">
        <v>0</v>
      </c>
      <c r="T146" s="165">
        <v>0</v>
      </c>
      <c r="V146" s="165">
        <v>0</v>
      </c>
      <c r="X146" s="97"/>
      <c r="Y146" s="97"/>
    </row>
    <row r="147" spans="2:25" ht="22.95" customHeight="1" x14ac:dyDescent="0.25">
      <c r="C147" s="94"/>
      <c r="X147" s="97"/>
      <c r="Y147" s="97"/>
    </row>
    <row r="148" spans="2:25" ht="22.95" customHeight="1" x14ac:dyDescent="0.25">
      <c r="C148" s="94"/>
      <c r="X148" s="97"/>
      <c r="Y148" s="97"/>
    </row>
    <row r="149" spans="2:25" ht="33.6" customHeight="1" x14ac:dyDescent="0.25">
      <c r="C149" s="94"/>
      <c r="E149" s="230" t="s">
        <v>174</v>
      </c>
      <c r="F149" s="230"/>
      <c r="X149" s="97"/>
      <c r="Y149" s="97"/>
    </row>
    <row r="150" spans="2:25" ht="48" customHeight="1" x14ac:dyDescent="0.25">
      <c r="C150" s="103" t="s">
        <v>923</v>
      </c>
      <c r="E150" s="108" t="s">
        <v>168</v>
      </c>
      <c r="F150" s="108" t="s">
        <v>169</v>
      </c>
      <c r="G150" s="108" t="s">
        <v>175</v>
      </c>
      <c r="H150" s="108" t="s">
        <v>176</v>
      </c>
      <c r="X150" s="97"/>
      <c r="Y150" s="97"/>
    </row>
    <row r="151" spans="2:25" ht="48" customHeight="1" x14ac:dyDescent="0.25">
      <c r="B151" s="230" t="s">
        <v>571</v>
      </c>
      <c r="C151" s="117" t="s">
        <v>171</v>
      </c>
      <c r="E151" s="268">
        <f>SUM(F144:G144,I144:J144)</f>
        <v>0</v>
      </c>
      <c r="F151" s="267">
        <f>SUM(E151, (E151*$C$49))</f>
        <v>0</v>
      </c>
      <c r="G151" s="165">
        <v>0</v>
      </c>
      <c r="H151" s="3"/>
      <c r="I151" s="237" t="s">
        <v>1022</v>
      </c>
      <c r="J151" s="228"/>
      <c r="X151" s="97"/>
      <c r="Y151" s="97"/>
    </row>
    <row r="152" spans="2:25" ht="48" customHeight="1" x14ac:dyDescent="0.25">
      <c r="B152" s="230"/>
      <c r="C152" s="117" t="s">
        <v>172</v>
      </c>
      <c r="E152" s="268">
        <f>SUM(F145:G145,I145:J145)</f>
        <v>0</v>
      </c>
      <c r="F152" s="267">
        <f>SUM(E152, (E152*$C$49))</f>
        <v>0</v>
      </c>
      <c r="G152" s="3"/>
      <c r="H152" s="165">
        <v>0</v>
      </c>
      <c r="I152" s="237"/>
      <c r="J152" s="228"/>
      <c r="X152" s="97"/>
      <c r="Y152" s="97"/>
    </row>
    <row r="153" spans="2:25" ht="48" customHeight="1" x14ac:dyDescent="0.25">
      <c r="B153" s="230"/>
      <c r="C153" s="117" t="s">
        <v>173</v>
      </c>
      <c r="E153" s="268">
        <f>SUM(F146:G146,I146:J146)</f>
        <v>0</v>
      </c>
      <c r="F153" s="267">
        <f>SUM(E153, (E153*$C$49))</f>
        <v>0</v>
      </c>
      <c r="G153" s="3"/>
      <c r="H153" s="165">
        <v>0</v>
      </c>
      <c r="I153" s="237"/>
      <c r="J153" s="228"/>
      <c r="X153" s="97"/>
      <c r="Y153" s="97"/>
    </row>
    <row r="154" spans="2:25" ht="22.95" customHeight="1" x14ac:dyDescent="0.25">
      <c r="X154" s="97"/>
      <c r="Y154" s="97"/>
    </row>
    <row r="155" spans="2:25" ht="22.95" customHeight="1" x14ac:dyDescent="0.25">
      <c r="B155" s="17" t="s">
        <v>22</v>
      </c>
      <c r="C155" s="18"/>
      <c r="X155" s="97"/>
      <c r="Y155" s="97"/>
    </row>
    <row r="156" spans="2:25" ht="22.95" customHeight="1" x14ac:dyDescent="0.25">
      <c r="X156" s="97"/>
      <c r="Y156" s="97"/>
    </row>
    <row r="157" spans="2:25" ht="22.95" customHeight="1" x14ac:dyDescent="0.25">
      <c r="X157" s="97"/>
      <c r="Y157" s="97"/>
    </row>
    <row r="158" spans="2:25" ht="19.95" customHeight="1" x14ac:dyDescent="0.25">
      <c r="B158" s="1" t="s">
        <v>572</v>
      </c>
      <c r="C158" s="1"/>
      <c r="D158" s="1"/>
      <c r="E158" s="1"/>
      <c r="F158" s="1"/>
      <c r="G158" s="1"/>
      <c r="H158" s="1"/>
      <c r="I158" s="1"/>
      <c r="J158" s="1"/>
      <c r="K158" s="1"/>
      <c r="L158" s="1"/>
      <c r="M158" s="1"/>
      <c r="N158" s="1"/>
      <c r="O158" s="1"/>
      <c r="P158" s="1"/>
      <c r="Q158" s="1"/>
      <c r="R158" s="1"/>
      <c r="S158" s="1"/>
      <c r="T158" s="1"/>
      <c r="U158" s="1"/>
      <c r="V158" s="1"/>
      <c r="X158" s="97"/>
      <c r="Y158" s="97"/>
    </row>
    <row r="159" spans="2:25" ht="22.95" customHeight="1" x14ac:dyDescent="0.25">
      <c r="X159" s="97"/>
      <c r="Y159" s="97"/>
    </row>
    <row r="160" spans="2:25" ht="103.95" customHeight="1" x14ac:dyDescent="0.25">
      <c r="B160" s="30" t="s">
        <v>573</v>
      </c>
      <c r="C160" s="103" t="s">
        <v>923</v>
      </c>
      <c r="E160" s="106" t="s">
        <v>103</v>
      </c>
      <c r="F160" s="106" t="s">
        <v>104</v>
      </c>
      <c r="G160" s="106" t="s">
        <v>105</v>
      </c>
      <c r="H160" s="106" t="s">
        <v>106</v>
      </c>
      <c r="I160" s="106" t="s">
        <v>107</v>
      </c>
      <c r="J160" s="106" t="s">
        <v>108</v>
      </c>
      <c r="L160" s="106" t="s">
        <v>97</v>
      </c>
      <c r="M160" s="107" t="s">
        <v>98</v>
      </c>
      <c r="N160" s="106" t="s">
        <v>99</v>
      </c>
      <c r="O160" s="106" t="s">
        <v>109</v>
      </c>
      <c r="Q160" s="106" t="s">
        <v>110</v>
      </c>
      <c r="R160" s="106" t="s">
        <v>111</v>
      </c>
      <c r="S160" s="106" t="s">
        <v>112</v>
      </c>
      <c r="T160" s="106" t="s">
        <v>113</v>
      </c>
      <c r="V160" s="106" t="s">
        <v>114</v>
      </c>
      <c r="X160" s="97"/>
      <c r="Y160" s="97"/>
    </row>
    <row r="161" spans="2:25" ht="22.95" customHeight="1" x14ac:dyDescent="0.25">
      <c r="X161" s="97"/>
      <c r="Y161" s="97"/>
    </row>
    <row r="162" spans="2:25" ht="22.95" customHeight="1" x14ac:dyDescent="0.25">
      <c r="C162" s="117" t="s">
        <v>177</v>
      </c>
      <c r="E162" s="165">
        <v>0</v>
      </c>
      <c r="F162" s="165">
        <v>0</v>
      </c>
      <c r="G162" s="165">
        <v>0</v>
      </c>
      <c r="H162" s="3"/>
      <c r="I162" s="165">
        <v>0</v>
      </c>
      <c r="J162" s="165">
        <v>0</v>
      </c>
      <c r="L162" s="165">
        <v>0</v>
      </c>
      <c r="M162" s="165">
        <v>0</v>
      </c>
      <c r="N162" s="165">
        <v>0</v>
      </c>
      <c r="O162" s="165">
        <v>0</v>
      </c>
      <c r="Q162" s="165">
        <v>0</v>
      </c>
      <c r="R162" s="165">
        <v>0</v>
      </c>
      <c r="S162" s="165">
        <v>0</v>
      </c>
      <c r="T162" s="165">
        <v>0</v>
      </c>
      <c r="V162" s="165">
        <v>0</v>
      </c>
      <c r="X162" s="97"/>
      <c r="Y162" s="97"/>
    </row>
    <row r="163" spans="2:25" ht="22.95" customHeight="1" x14ac:dyDescent="0.25">
      <c r="C163" s="117" t="s">
        <v>178</v>
      </c>
      <c r="E163" s="165">
        <v>0</v>
      </c>
      <c r="F163" s="165">
        <v>0</v>
      </c>
      <c r="G163" s="165">
        <v>0</v>
      </c>
      <c r="H163" s="3"/>
      <c r="I163" s="165">
        <v>0</v>
      </c>
      <c r="J163" s="165">
        <v>0</v>
      </c>
      <c r="L163" s="165">
        <v>0</v>
      </c>
      <c r="M163" s="165">
        <v>0</v>
      </c>
      <c r="N163" s="165">
        <v>0</v>
      </c>
      <c r="O163" s="165">
        <v>0</v>
      </c>
      <c r="Q163" s="165">
        <v>0</v>
      </c>
      <c r="R163" s="165">
        <v>0</v>
      </c>
      <c r="S163" s="165">
        <v>0</v>
      </c>
      <c r="T163" s="165">
        <v>0</v>
      </c>
      <c r="V163" s="165">
        <v>0</v>
      </c>
      <c r="X163" s="97"/>
      <c r="Y163" s="97"/>
    </row>
    <row r="164" spans="2:25" ht="22.95" customHeight="1" x14ac:dyDescent="0.25">
      <c r="C164" s="117" t="s">
        <v>179</v>
      </c>
      <c r="E164" s="165">
        <v>0</v>
      </c>
      <c r="F164" s="165">
        <v>0</v>
      </c>
      <c r="G164" s="165">
        <v>0</v>
      </c>
      <c r="H164" s="3"/>
      <c r="I164" s="165">
        <v>0</v>
      </c>
      <c r="J164" s="165">
        <v>0</v>
      </c>
      <c r="L164" s="165">
        <v>0</v>
      </c>
      <c r="M164" s="165">
        <v>0</v>
      </c>
      <c r="N164" s="165">
        <v>0</v>
      </c>
      <c r="O164" s="165">
        <v>0</v>
      </c>
      <c r="Q164" s="165">
        <v>0</v>
      </c>
      <c r="R164" s="165">
        <v>0</v>
      </c>
      <c r="S164" s="165">
        <v>0</v>
      </c>
      <c r="T164" s="165">
        <v>0</v>
      </c>
      <c r="V164" s="165">
        <v>0</v>
      </c>
      <c r="X164" s="97"/>
      <c r="Y164" s="97"/>
    </row>
    <row r="165" spans="2:25" ht="22.95" customHeight="1" x14ac:dyDescent="0.25">
      <c r="X165" s="97"/>
      <c r="Y165" s="97"/>
    </row>
    <row r="166" spans="2:25" ht="22.95" customHeight="1" x14ac:dyDescent="0.25">
      <c r="X166" s="97"/>
      <c r="Y166" s="97"/>
    </row>
    <row r="167" spans="2:25" ht="22.95" customHeight="1" x14ac:dyDescent="0.25">
      <c r="E167" s="230" t="s">
        <v>174</v>
      </c>
      <c r="F167" s="230"/>
      <c r="X167" s="97"/>
      <c r="Y167" s="97"/>
    </row>
    <row r="168" spans="2:25" ht="31.95" customHeight="1" x14ac:dyDescent="0.25">
      <c r="C168" s="103" t="s">
        <v>923</v>
      </c>
      <c r="E168" s="118" t="s">
        <v>168</v>
      </c>
      <c r="F168" s="118" t="s">
        <v>169</v>
      </c>
      <c r="X168" s="97"/>
      <c r="Y168" s="97"/>
    </row>
    <row r="169" spans="2:25" ht="29.4" customHeight="1" x14ac:dyDescent="0.25">
      <c r="C169" s="117" t="s">
        <v>177</v>
      </c>
      <c r="E169" s="268">
        <f>SUM(F162:G162,I162:J162)</f>
        <v>0</v>
      </c>
      <c r="F169" s="267">
        <f>SUM(E169, (E169*$C$49))</f>
        <v>0</v>
      </c>
      <c r="X169" s="97"/>
      <c r="Y169" s="97"/>
    </row>
    <row r="170" spans="2:25" ht="29.4" customHeight="1" x14ac:dyDescent="0.25">
      <c r="C170" s="117" t="s">
        <v>178</v>
      </c>
      <c r="E170" s="268">
        <f>SUM(F163:G163,I163:J163)</f>
        <v>0</v>
      </c>
      <c r="F170" s="267">
        <f>SUM(E170, (E170*$C$49))</f>
        <v>0</v>
      </c>
      <c r="X170" s="97"/>
      <c r="Y170" s="97"/>
    </row>
    <row r="171" spans="2:25" ht="29.4" customHeight="1" x14ac:dyDescent="0.25">
      <c r="C171" s="117" t="s">
        <v>179</v>
      </c>
      <c r="E171" s="268">
        <f>SUM(F164:G164,I164:J164)</f>
        <v>0</v>
      </c>
      <c r="F171" s="267">
        <f>SUM(E171, (E171*$C$49))</f>
        <v>0</v>
      </c>
      <c r="X171" s="97"/>
      <c r="Y171" s="97"/>
    </row>
    <row r="172" spans="2:25" ht="22.95" customHeight="1" x14ac:dyDescent="0.25">
      <c r="C172" s="94"/>
      <c r="D172" s="94"/>
      <c r="E172" s="94"/>
      <c r="F172" s="94"/>
      <c r="G172" s="94"/>
      <c r="H172" s="94"/>
      <c r="X172" s="97"/>
      <c r="Y172" s="97"/>
    </row>
    <row r="173" spans="2:25" ht="22.95" customHeight="1" x14ac:dyDescent="0.25">
      <c r="B173" s="17" t="s">
        <v>22</v>
      </c>
      <c r="C173" s="18"/>
      <c r="D173" s="94"/>
      <c r="E173" s="94"/>
      <c r="F173" s="94"/>
      <c r="G173" s="94"/>
      <c r="H173" s="94"/>
      <c r="X173" s="97"/>
      <c r="Y173" s="97"/>
    </row>
    <row r="174" spans="2:25" ht="22.95" customHeight="1" x14ac:dyDescent="0.25">
      <c r="C174" s="94"/>
      <c r="D174" s="94"/>
      <c r="E174" s="94"/>
      <c r="F174" s="94"/>
      <c r="G174" s="94"/>
      <c r="H174" s="94"/>
      <c r="X174" s="97"/>
      <c r="Y174" s="97"/>
    </row>
    <row r="175" spans="2:25" ht="15.75" customHeight="1" x14ac:dyDescent="0.25">
      <c r="X175" s="97"/>
      <c r="Y175" s="97"/>
    </row>
    <row r="176" spans="2:25" ht="15.75" customHeight="1" x14ac:dyDescent="0.25">
      <c r="B176" s="99" t="s">
        <v>180</v>
      </c>
      <c r="C176" s="100"/>
      <c r="D176" s="100"/>
      <c r="E176" s="101"/>
      <c r="F176" s="101"/>
      <c r="G176" s="101"/>
      <c r="H176" s="101"/>
      <c r="I176" s="101"/>
      <c r="J176" s="101"/>
      <c r="K176" s="101"/>
      <c r="L176" s="101"/>
      <c r="M176" s="101"/>
      <c r="N176" s="101"/>
      <c r="O176" s="101"/>
      <c r="P176" s="101"/>
      <c r="Q176" s="101"/>
      <c r="R176" s="101"/>
      <c r="S176" s="101"/>
      <c r="T176" s="101"/>
      <c r="X176" s="97"/>
      <c r="Y176" s="97"/>
    </row>
    <row r="177" spans="2:25" ht="15.75" customHeight="1" x14ac:dyDescent="0.25">
      <c r="X177" s="97"/>
      <c r="Y177" s="97"/>
    </row>
    <row r="178" spans="2:25" ht="15.75" customHeight="1" x14ac:dyDescent="0.25">
      <c r="B178" s="1" t="s">
        <v>181</v>
      </c>
      <c r="C178" s="1"/>
      <c r="D178" s="102"/>
      <c r="E178" s="102"/>
      <c r="X178" s="97"/>
      <c r="Y178" s="97"/>
    </row>
    <row r="179" spans="2:25" ht="15.75" customHeight="1" x14ac:dyDescent="0.25">
      <c r="X179" s="97"/>
      <c r="Y179" s="97"/>
    </row>
    <row r="180" spans="2:25" ht="23.4" customHeight="1" x14ac:dyDescent="0.25">
      <c r="E180" s="117" t="s">
        <v>182</v>
      </c>
      <c r="X180" s="97"/>
      <c r="Y180" s="97"/>
    </row>
    <row r="181" spans="2:25" ht="28.8" customHeight="1" x14ac:dyDescent="0.25">
      <c r="C181" s="108" t="s">
        <v>183</v>
      </c>
      <c r="E181" s="166">
        <v>0</v>
      </c>
      <c r="F181" s="237" t="s">
        <v>574</v>
      </c>
      <c r="X181" s="97"/>
      <c r="Y181" s="97"/>
    </row>
    <row r="182" spans="2:25" ht="28.8" customHeight="1" x14ac:dyDescent="0.25">
      <c r="C182" s="108" t="s">
        <v>184</v>
      </c>
      <c r="E182" s="166">
        <v>0</v>
      </c>
      <c r="F182" s="237"/>
      <c r="X182" s="97"/>
      <c r="Y182" s="97"/>
    </row>
    <row r="183" spans="2:25" ht="28.8" customHeight="1" x14ac:dyDescent="0.25">
      <c r="C183" s="108" t="s">
        <v>185</v>
      </c>
      <c r="E183" s="166">
        <v>0</v>
      </c>
      <c r="F183" s="237"/>
      <c r="X183" s="97"/>
      <c r="Y183" s="97"/>
    </row>
    <row r="184" spans="2:25" ht="28.8" customHeight="1" x14ac:dyDescent="0.25">
      <c r="C184" s="108" t="s">
        <v>186</v>
      </c>
      <c r="E184" s="166">
        <v>0</v>
      </c>
      <c r="F184" s="237"/>
      <c r="X184" s="97"/>
      <c r="Y184" s="97"/>
    </row>
    <row r="185" spans="2:25" ht="28.8" customHeight="1" x14ac:dyDescent="0.25">
      <c r="C185" s="108" t="s">
        <v>187</v>
      </c>
      <c r="E185" s="166">
        <v>0</v>
      </c>
      <c r="F185" s="237"/>
      <c r="X185" s="97"/>
      <c r="Y185" s="97"/>
    </row>
    <row r="186" spans="2:25" ht="15.75" customHeight="1" x14ac:dyDescent="0.25">
      <c r="X186" s="97"/>
      <c r="Y186" s="97"/>
    </row>
    <row r="187" spans="2:25" ht="15.75" customHeight="1" x14ac:dyDescent="0.25">
      <c r="X187" s="97"/>
      <c r="Y187" s="97"/>
    </row>
    <row r="188" spans="2:25" ht="15.75" customHeight="1" x14ac:dyDescent="0.25">
      <c r="B188" s="1" t="s">
        <v>91</v>
      </c>
      <c r="C188" s="1"/>
      <c r="D188" s="102"/>
      <c r="E188" s="102"/>
      <c r="F188" s="102"/>
      <c r="G188" s="102"/>
      <c r="H188" s="102"/>
      <c r="I188" s="102"/>
      <c r="J188" s="102"/>
      <c r="X188" s="97"/>
      <c r="Y188" s="97"/>
    </row>
    <row r="189" spans="2:25" ht="15.75" customHeight="1" x14ac:dyDescent="0.25">
      <c r="C189" s="95"/>
      <c r="D189" s="95"/>
      <c r="X189" s="97"/>
      <c r="Y189" s="97"/>
    </row>
    <row r="190" spans="2:25" ht="107.4" customHeight="1" x14ac:dyDescent="0.25">
      <c r="B190" s="30" t="s">
        <v>575</v>
      </c>
      <c r="C190" s="103" t="s">
        <v>923</v>
      </c>
      <c r="D190" s="95"/>
      <c r="F190" s="84" t="s">
        <v>93</v>
      </c>
      <c r="G190" s="84" t="s">
        <v>94</v>
      </c>
      <c r="H190" s="84" t="s">
        <v>95</v>
      </c>
      <c r="I190" s="84" t="s">
        <v>96</v>
      </c>
      <c r="X190" s="97"/>
      <c r="Y190" s="97"/>
    </row>
    <row r="191" spans="2:25" ht="15.75" customHeight="1" x14ac:dyDescent="0.25">
      <c r="C191" s="95"/>
      <c r="D191" s="95"/>
      <c r="X191" s="97"/>
      <c r="Y191" s="97"/>
    </row>
    <row r="192" spans="2:25" ht="15.75" customHeight="1" x14ac:dyDescent="0.25">
      <c r="C192" s="108" t="s">
        <v>101</v>
      </c>
      <c r="F192" s="166">
        <v>0</v>
      </c>
      <c r="G192" s="166">
        <v>0</v>
      </c>
      <c r="H192" s="166">
        <v>0</v>
      </c>
      <c r="I192" s="166">
        <v>0</v>
      </c>
      <c r="X192" s="97"/>
      <c r="Y192" s="97"/>
    </row>
    <row r="193" spans="2:25" ht="15.75" customHeight="1" x14ac:dyDescent="0.25">
      <c r="C193" s="95"/>
      <c r="D193" s="95"/>
      <c r="X193" s="97"/>
      <c r="Y193" s="97"/>
    </row>
    <row r="194" spans="2:25" ht="15.75" customHeight="1" x14ac:dyDescent="0.25">
      <c r="X194" s="97"/>
      <c r="Y194" s="97"/>
    </row>
    <row r="195" spans="2:25" ht="15.75" customHeight="1" x14ac:dyDescent="0.25">
      <c r="B195" s="1" t="s">
        <v>102</v>
      </c>
      <c r="C195" s="1"/>
      <c r="D195" s="102"/>
      <c r="E195" s="102"/>
      <c r="F195" s="102"/>
      <c r="G195" s="102"/>
      <c r="H195" s="102"/>
      <c r="I195" s="102"/>
      <c r="J195" s="102"/>
      <c r="X195" s="97"/>
      <c r="Y195" s="97"/>
    </row>
    <row r="196" spans="2:25" ht="15.75" customHeight="1" x14ac:dyDescent="0.25">
      <c r="X196" s="97"/>
      <c r="Y196" s="97"/>
    </row>
    <row r="197" spans="2:25" ht="106.95" customHeight="1" x14ac:dyDescent="0.25">
      <c r="B197" s="30" t="s">
        <v>575</v>
      </c>
      <c r="C197" s="103" t="s">
        <v>923</v>
      </c>
      <c r="E197" s="180" t="s">
        <v>103</v>
      </c>
      <c r="F197" s="180" t="s">
        <v>104</v>
      </c>
      <c r="G197" s="180" t="s">
        <v>105</v>
      </c>
      <c r="H197" s="180" t="s">
        <v>106</v>
      </c>
      <c r="I197" s="180" t="s">
        <v>107</v>
      </c>
      <c r="J197" s="180" t="s">
        <v>108</v>
      </c>
      <c r="X197" s="97"/>
      <c r="Y197" s="97"/>
    </row>
    <row r="198" spans="2:25" ht="15.75" customHeight="1" x14ac:dyDescent="0.25">
      <c r="X198" s="97"/>
      <c r="Y198" s="97"/>
    </row>
    <row r="199" spans="2:25" ht="15.75" customHeight="1" x14ac:dyDescent="0.25">
      <c r="B199" s="230" t="s">
        <v>118</v>
      </c>
      <c r="C199" s="108" t="s">
        <v>119</v>
      </c>
      <c r="E199" s="166">
        <v>0</v>
      </c>
      <c r="F199" s="166">
        <v>0</v>
      </c>
      <c r="G199" s="166">
        <v>0</v>
      </c>
      <c r="H199" s="3"/>
      <c r="I199" s="166">
        <v>0</v>
      </c>
      <c r="J199" s="166">
        <v>0</v>
      </c>
      <c r="X199" s="97"/>
      <c r="Y199" s="97"/>
    </row>
    <row r="200" spans="2:25" ht="15.75" customHeight="1" x14ac:dyDescent="0.25">
      <c r="B200" s="230"/>
      <c r="C200" s="108" t="s">
        <v>120</v>
      </c>
      <c r="E200" s="166">
        <v>0</v>
      </c>
      <c r="F200" s="166">
        <v>0</v>
      </c>
      <c r="G200" s="166">
        <v>0</v>
      </c>
      <c r="H200" s="3"/>
      <c r="I200" s="166">
        <v>0</v>
      </c>
      <c r="J200" s="166">
        <v>0</v>
      </c>
      <c r="X200" s="97"/>
      <c r="Y200" s="97"/>
    </row>
    <row r="201" spans="2:25" ht="15.75" customHeight="1" x14ac:dyDescent="0.25">
      <c r="C201" s="94"/>
      <c r="D201" s="94"/>
      <c r="E201" s="94"/>
      <c r="F201" s="94"/>
      <c r="G201" s="94"/>
      <c r="H201" s="94"/>
      <c r="I201" s="94"/>
      <c r="J201" s="94"/>
      <c r="K201" s="94"/>
      <c r="X201" s="97"/>
      <c r="Y201" s="97"/>
    </row>
    <row r="202" spans="2:25" ht="15.75" customHeight="1" x14ac:dyDescent="0.25">
      <c r="B202" s="235" t="s">
        <v>121</v>
      </c>
      <c r="C202" s="108" t="s">
        <v>122</v>
      </c>
      <c r="E202" s="166">
        <v>0</v>
      </c>
      <c r="F202" s="166">
        <v>0</v>
      </c>
      <c r="G202" s="166">
        <v>0</v>
      </c>
      <c r="H202" s="3"/>
      <c r="I202" s="166">
        <v>0</v>
      </c>
      <c r="J202" s="166">
        <v>0</v>
      </c>
      <c r="X202" s="97"/>
      <c r="Y202" s="97"/>
    </row>
    <row r="203" spans="2:25" ht="15.75" customHeight="1" x14ac:dyDescent="0.25">
      <c r="B203" s="235"/>
      <c r="C203" s="108" t="s">
        <v>123</v>
      </c>
      <c r="E203" s="166">
        <v>0</v>
      </c>
      <c r="F203" s="166">
        <v>0</v>
      </c>
      <c r="G203" s="166">
        <v>0</v>
      </c>
      <c r="H203" s="3"/>
      <c r="I203" s="166">
        <v>0</v>
      </c>
      <c r="J203" s="166">
        <v>0</v>
      </c>
      <c r="X203" s="97"/>
      <c r="Y203" s="97"/>
    </row>
    <row r="204" spans="2:25" ht="15.75" customHeight="1" x14ac:dyDescent="0.25">
      <c r="B204" s="235"/>
      <c r="C204" s="108" t="s">
        <v>124</v>
      </c>
      <c r="E204" s="166">
        <v>0</v>
      </c>
      <c r="F204" s="166">
        <v>0</v>
      </c>
      <c r="G204" s="166">
        <v>0</v>
      </c>
      <c r="H204" s="3"/>
      <c r="I204" s="166">
        <v>0</v>
      </c>
      <c r="J204" s="166">
        <v>0</v>
      </c>
      <c r="X204" s="97"/>
      <c r="Y204" s="97"/>
    </row>
    <row r="205" spans="2:25" ht="15.75" customHeight="1" x14ac:dyDescent="0.25">
      <c r="B205" s="235"/>
      <c r="C205" s="108" t="s">
        <v>125</v>
      </c>
      <c r="E205" s="166">
        <v>0</v>
      </c>
      <c r="F205" s="166">
        <v>0</v>
      </c>
      <c r="G205" s="166">
        <v>0</v>
      </c>
      <c r="H205" s="3"/>
      <c r="I205" s="166">
        <v>0</v>
      </c>
      <c r="J205" s="166">
        <v>0</v>
      </c>
      <c r="X205" s="97"/>
      <c r="Y205" s="97"/>
    </row>
    <row r="206" spans="2:25" ht="15.75" customHeight="1" x14ac:dyDescent="0.25">
      <c r="B206" s="235"/>
      <c r="C206" s="108" t="s">
        <v>126</v>
      </c>
      <c r="E206" s="166">
        <v>0</v>
      </c>
      <c r="F206" s="166">
        <v>0</v>
      </c>
      <c r="G206" s="166">
        <v>0</v>
      </c>
      <c r="H206" s="3"/>
      <c r="I206" s="166">
        <v>0</v>
      </c>
      <c r="J206" s="166">
        <v>0</v>
      </c>
      <c r="X206" s="97"/>
      <c r="Y206" s="97"/>
    </row>
    <row r="207" spans="2:25" ht="15.75" customHeight="1" x14ac:dyDescent="0.25">
      <c r="B207" s="235"/>
      <c r="C207" s="108" t="s">
        <v>127</v>
      </c>
      <c r="E207" s="166">
        <v>0</v>
      </c>
      <c r="F207" s="166">
        <v>0</v>
      </c>
      <c r="G207" s="166">
        <v>0</v>
      </c>
      <c r="H207" s="3"/>
      <c r="I207" s="166">
        <v>0</v>
      </c>
      <c r="J207" s="166">
        <v>0</v>
      </c>
      <c r="X207" s="97"/>
      <c r="Y207" s="97"/>
    </row>
    <row r="208" spans="2:25" ht="15.75" customHeight="1" x14ac:dyDescent="0.25">
      <c r="B208" s="235"/>
      <c r="C208" s="108" t="s">
        <v>128</v>
      </c>
      <c r="E208" s="166">
        <v>0</v>
      </c>
      <c r="F208" s="166">
        <v>0</v>
      </c>
      <c r="G208" s="166">
        <v>0</v>
      </c>
      <c r="H208" s="3"/>
      <c r="I208" s="166">
        <v>0</v>
      </c>
      <c r="J208" s="166">
        <v>0</v>
      </c>
      <c r="X208" s="97"/>
      <c r="Y208" s="97"/>
    </row>
    <row r="209" spans="2:25" ht="15.75" customHeight="1" x14ac:dyDescent="0.25">
      <c r="C209" s="97"/>
      <c r="D209" s="97"/>
      <c r="E209" s="97"/>
      <c r="F209" s="97"/>
      <c r="G209" s="97"/>
      <c r="H209" s="97"/>
      <c r="I209" s="97"/>
      <c r="J209" s="97"/>
      <c r="K209" s="97"/>
      <c r="X209" s="97"/>
      <c r="Y209" s="97"/>
    </row>
    <row r="210" spans="2:25" ht="15.75" customHeight="1" x14ac:dyDescent="0.25">
      <c r="B210" s="231" t="s">
        <v>129</v>
      </c>
      <c r="C210" s="108" t="s">
        <v>130</v>
      </c>
      <c r="E210" s="166">
        <v>0</v>
      </c>
      <c r="F210" s="166">
        <v>0</v>
      </c>
      <c r="G210" s="166">
        <v>0</v>
      </c>
      <c r="H210" s="3"/>
      <c r="I210" s="166">
        <v>0</v>
      </c>
      <c r="J210" s="166">
        <v>0</v>
      </c>
      <c r="X210" s="97"/>
      <c r="Y210" s="97"/>
    </row>
    <row r="211" spans="2:25" ht="15.75" customHeight="1" x14ac:dyDescent="0.25">
      <c r="B211" s="232"/>
      <c r="C211" s="108" t="s">
        <v>131</v>
      </c>
      <c r="E211" s="166">
        <v>0</v>
      </c>
      <c r="F211" s="166">
        <v>0</v>
      </c>
      <c r="G211" s="166">
        <v>0</v>
      </c>
      <c r="H211" s="3"/>
      <c r="I211" s="166">
        <v>0</v>
      </c>
      <c r="J211" s="166">
        <v>0</v>
      </c>
      <c r="X211" s="97"/>
      <c r="Y211" s="97"/>
    </row>
    <row r="212" spans="2:25" ht="15.75" customHeight="1" x14ac:dyDescent="0.25">
      <c r="B212" s="233"/>
      <c r="C212" s="108" t="s">
        <v>132</v>
      </c>
      <c r="E212" s="166">
        <v>0</v>
      </c>
      <c r="F212" s="166">
        <v>0</v>
      </c>
      <c r="G212" s="166">
        <v>0</v>
      </c>
      <c r="H212" s="3"/>
      <c r="I212" s="166">
        <v>0</v>
      </c>
      <c r="J212" s="166">
        <v>0</v>
      </c>
      <c r="X212" s="97"/>
      <c r="Y212" s="97"/>
    </row>
    <row r="213" spans="2:25" ht="15.75" customHeight="1" x14ac:dyDescent="0.25">
      <c r="C213" s="97"/>
      <c r="D213" s="97"/>
      <c r="E213" s="97"/>
      <c r="F213" s="97"/>
      <c r="G213" s="97"/>
      <c r="H213" s="97"/>
      <c r="I213" s="97"/>
      <c r="J213" s="97"/>
      <c r="K213" s="97"/>
      <c r="X213" s="97"/>
      <c r="Y213" s="97"/>
    </row>
    <row r="214" spans="2:25" ht="15.75" customHeight="1" x14ac:dyDescent="0.25">
      <c r="B214" s="108" t="s">
        <v>158</v>
      </c>
      <c r="C214" s="108" t="s">
        <v>159</v>
      </c>
      <c r="E214" s="166">
        <v>0</v>
      </c>
      <c r="F214" s="166">
        <v>0</v>
      </c>
      <c r="G214" s="166">
        <v>0</v>
      </c>
      <c r="H214" s="3"/>
      <c r="I214" s="166">
        <v>0</v>
      </c>
      <c r="J214" s="166">
        <v>0</v>
      </c>
      <c r="X214" s="97"/>
      <c r="Y214" s="97"/>
    </row>
    <row r="215" spans="2:25" ht="15.75" customHeight="1" x14ac:dyDescent="0.25">
      <c r="C215" s="97"/>
      <c r="D215" s="97"/>
      <c r="E215" s="97"/>
      <c r="F215" s="97"/>
      <c r="G215" s="97"/>
      <c r="H215" s="97"/>
      <c r="I215" s="97"/>
      <c r="J215" s="97"/>
      <c r="K215" s="97"/>
      <c r="X215" s="97"/>
      <c r="Y215" s="97"/>
    </row>
    <row r="216" spans="2:25" ht="15.75" customHeight="1" x14ac:dyDescent="0.25">
      <c r="B216" s="230" t="s">
        <v>160</v>
      </c>
      <c r="C216" s="108" t="s">
        <v>161</v>
      </c>
      <c r="E216" s="166">
        <v>0</v>
      </c>
      <c r="F216" s="166">
        <v>0</v>
      </c>
      <c r="G216" s="166">
        <v>0</v>
      </c>
      <c r="H216" s="3"/>
      <c r="I216" s="166">
        <v>0</v>
      </c>
      <c r="J216" s="166">
        <v>0</v>
      </c>
      <c r="X216" s="97"/>
      <c r="Y216" s="97"/>
    </row>
    <row r="217" spans="2:25" ht="15.75" customHeight="1" x14ac:dyDescent="0.25">
      <c r="B217" s="230"/>
      <c r="C217" s="108" t="s">
        <v>162</v>
      </c>
      <c r="E217" s="166">
        <v>0</v>
      </c>
      <c r="F217" s="166">
        <v>0</v>
      </c>
      <c r="G217" s="166">
        <v>0</v>
      </c>
      <c r="H217" s="3"/>
      <c r="I217" s="166">
        <v>0</v>
      </c>
      <c r="J217" s="166">
        <v>0</v>
      </c>
      <c r="X217" s="97"/>
      <c r="Y217" s="97"/>
    </row>
    <row r="218" spans="2:25" ht="15.75" customHeight="1" x14ac:dyDescent="0.25">
      <c r="B218" s="230"/>
      <c r="C218" s="108" t="s">
        <v>163</v>
      </c>
      <c r="E218" s="166">
        <v>0</v>
      </c>
      <c r="F218" s="166">
        <v>0</v>
      </c>
      <c r="G218" s="166">
        <v>0</v>
      </c>
      <c r="H218" s="3"/>
      <c r="I218" s="166">
        <v>0</v>
      </c>
      <c r="J218" s="166">
        <v>0</v>
      </c>
      <c r="X218" s="97"/>
      <c r="Y218" s="97"/>
    </row>
    <row r="219" spans="2:25" ht="15.75" customHeight="1" x14ac:dyDescent="0.25">
      <c r="B219" s="115"/>
      <c r="C219" s="97"/>
      <c r="D219" s="97"/>
      <c r="E219" s="97"/>
      <c r="F219" s="97"/>
      <c r="G219" s="97"/>
      <c r="H219" s="97"/>
      <c r="I219" s="97"/>
      <c r="J219" s="97"/>
      <c r="K219" s="97"/>
      <c r="X219" s="97"/>
      <c r="Y219" s="97"/>
    </row>
    <row r="220" spans="2:25" ht="15.75" customHeight="1" x14ac:dyDescent="0.25">
      <c r="B220" s="230" t="s">
        <v>164</v>
      </c>
      <c r="C220" s="111" t="s">
        <v>165</v>
      </c>
      <c r="E220" s="166">
        <v>0</v>
      </c>
      <c r="F220" s="166">
        <v>0</v>
      </c>
      <c r="G220" s="166">
        <v>0</v>
      </c>
      <c r="H220" s="3"/>
      <c r="I220" s="166">
        <v>0</v>
      </c>
      <c r="J220" s="166">
        <v>0</v>
      </c>
      <c r="X220" s="97"/>
      <c r="Y220" s="97"/>
    </row>
    <row r="221" spans="2:25" ht="15.75" customHeight="1" x14ac:dyDescent="0.25">
      <c r="B221" s="230"/>
      <c r="C221" s="111" t="s">
        <v>166</v>
      </c>
      <c r="E221" s="166">
        <v>0</v>
      </c>
      <c r="F221" s="166">
        <v>0</v>
      </c>
      <c r="G221" s="166">
        <v>0</v>
      </c>
      <c r="H221" s="3"/>
      <c r="I221" s="166">
        <v>0</v>
      </c>
      <c r="J221" s="166">
        <v>0</v>
      </c>
      <c r="X221" s="97"/>
      <c r="Y221" s="97"/>
    </row>
    <row r="222" spans="2:25" ht="15.75" customHeight="1" x14ac:dyDescent="0.25">
      <c r="B222" s="230"/>
      <c r="C222" s="111" t="s">
        <v>167</v>
      </c>
      <c r="E222" s="166">
        <v>0</v>
      </c>
      <c r="F222" s="166">
        <v>0</v>
      </c>
      <c r="G222" s="166">
        <v>0</v>
      </c>
      <c r="H222" s="3"/>
      <c r="I222" s="166">
        <v>0</v>
      </c>
      <c r="J222" s="166">
        <v>0</v>
      </c>
      <c r="X222" s="97"/>
      <c r="Y222" s="97"/>
    </row>
    <row r="223" spans="2:25" ht="15.75" customHeight="1" x14ac:dyDescent="0.25">
      <c r="C223" s="97"/>
      <c r="D223" s="97"/>
      <c r="E223" s="97"/>
      <c r="F223" s="97"/>
      <c r="G223" s="97"/>
      <c r="H223" s="97"/>
      <c r="I223" s="97"/>
      <c r="J223" s="97"/>
      <c r="X223" s="97"/>
      <c r="Y223" s="97"/>
    </row>
    <row r="224" spans="2:25" ht="31.8" customHeight="1" x14ac:dyDescent="0.25">
      <c r="C224" s="116" t="s">
        <v>924</v>
      </c>
      <c r="E224" s="268">
        <f>SUM(E199:E200,E202:E208,E210:E212,E214,E216:E218,E220:E222)</f>
        <v>0</v>
      </c>
      <c r="F224" s="268">
        <f>SUM(F199:F200,F202:F208,F210:F212,F214,F216:F218,F220:F222)</f>
        <v>0</v>
      </c>
      <c r="G224" s="268">
        <f>SUM(G199:G200,G202:G208,G210:G212,G214,G216:G218,G220:G222)</f>
        <v>0</v>
      </c>
      <c r="H224" s="268">
        <f>F192</f>
        <v>0</v>
      </c>
      <c r="I224" s="268">
        <f>SUM(I199:I200,I202:I208,I210:I212,I214,I216:I218,I220:I222,G192)</f>
        <v>0</v>
      </c>
      <c r="J224" s="268">
        <f>SUM(J199:J200,J202:J208,J210:J212,J214,J216:J218,J220:J222,H192)</f>
        <v>0</v>
      </c>
      <c r="X224" s="97"/>
      <c r="Y224" s="97"/>
    </row>
    <row r="225" spans="2:25" ht="15.75" customHeight="1" x14ac:dyDescent="0.25">
      <c r="X225" s="97"/>
      <c r="Y225" s="97"/>
    </row>
    <row r="226" spans="2:25" ht="15.75" customHeight="1" x14ac:dyDescent="0.25">
      <c r="B226" s="17" t="s">
        <v>22</v>
      </c>
      <c r="C226" s="18"/>
      <c r="X226" s="97"/>
      <c r="Y226" s="97"/>
    </row>
    <row r="227" spans="2:25" ht="15.75" customHeight="1" x14ac:dyDescent="0.25">
      <c r="X227" s="97"/>
      <c r="Y227" s="97"/>
    </row>
    <row r="228" spans="2:25" ht="15.75" customHeight="1" x14ac:dyDescent="0.25">
      <c r="X228" s="97"/>
      <c r="Y228" s="97"/>
    </row>
    <row r="229" spans="2:25" ht="19.2" customHeight="1" x14ac:dyDescent="0.25">
      <c r="B229" s="99" t="s">
        <v>188</v>
      </c>
      <c r="C229" s="100"/>
      <c r="D229" s="100"/>
      <c r="E229" s="101"/>
      <c r="F229" s="101"/>
      <c r="G229" s="101"/>
      <c r="H229" s="101"/>
      <c r="I229" s="101"/>
      <c r="J229" s="101"/>
      <c r="K229" s="101"/>
      <c r="L229" s="101"/>
      <c r="M229" s="101"/>
      <c r="N229" s="101"/>
      <c r="O229" s="101"/>
      <c r="P229" s="101"/>
      <c r="Q229" s="101"/>
      <c r="R229" s="101"/>
      <c r="X229" s="97"/>
      <c r="Y229" s="97"/>
    </row>
    <row r="230" spans="2:25" ht="24" customHeight="1" x14ac:dyDescent="0.25">
      <c r="B230" s="228" t="s">
        <v>576</v>
      </c>
      <c r="C230" s="228"/>
      <c r="D230" s="95"/>
      <c r="X230" s="97"/>
      <c r="Y230" s="97"/>
    </row>
    <row r="231" spans="2:25" ht="15.75" customHeight="1" x14ac:dyDescent="0.25">
      <c r="C231" s="95"/>
      <c r="D231" s="95"/>
      <c r="X231" s="97"/>
      <c r="Y231" s="97"/>
    </row>
    <row r="232" spans="2:25" ht="15.75" customHeight="1" x14ac:dyDescent="0.25">
      <c r="B232" s="1" t="s">
        <v>91</v>
      </c>
      <c r="C232" s="1"/>
      <c r="D232" s="102"/>
      <c r="E232" s="102"/>
      <c r="F232" s="102"/>
      <c r="G232" s="102"/>
      <c r="H232" s="102"/>
      <c r="I232" s="102"/>
      <c r="J232" s="102"/>
      <c r="K232" s="102"/>
      <c r="L232" s="102"/>
      <c r="M232" s="102"/>
      <c r="N232" s="102"/>
      <c r="O232" s="102"/>
      <c r="P232" s="102"/>
      <c r="Q232" s="102"/>
      <c r="X232" s="97"/>
      <c r="Y232" s="97"/>
    </row>
    <row r="233" spans="2:25" ht="15.75" customHeight="1" x14ac:dyDescent="0.25">
      <c r="C233" s="95"/>
      <c r="D233" s="95"/>
      <c r="X233" s="97"/>
      <c r="Y233" s="97"/>
    </row>
    <row r="234" spans="2:25" ht="15.75" customHeight="1" x14ac:dyDescent="0.25">
      <c r="C234" s="103" t="s">
        <v>923</v>
      </c>
      <c r="D234" s="95"/>
      <c r="M234" s="181" t="s">
        <v>98</v>
      </c>
      <c r="Q234" s="84" t="s">
        <v>100</v>
      </c>
      <c r="X234" s="97"/>
      <c r="Y234" s="97"/>
    </row>
    <row r="235" spans="2:25" ht="15.75" customHeight="1" x14ac:dyDescent="0.25">
      <c r="C235" s="95"/>
      <c r="D235" s="95"/>
      <c r="X235" s="97"/>
      <c r="Y235" s="97"/>
    </row>
    <row r="236" spans="2:25" ht="15.75" customHeight="1" x14ac:dyDescent="0.25">
      <c r="C236" s="108" t="s">
        <v>101</v>
      </c>
      <c r="M236" s="166">
        <v>0</v>
      </c>
      <c r="Q236" s="166">
        <v>0</v>
      </c>
      <c r="X236" s="97"/>
      <c r="Y236" s="97"/>
    </row>
    <row r="237" spans="2:25" ht="15.75" customHeight="1" x14ac:dyDescent="0.25">
      <c r="C237" s="95"/>
      <c r="D237" s="95"/>
      <c r="X237" s="97"/>
      <c r="Y237" s="97"/>
    </row>
    <row r="238" spans="2:25" ht="15.75" customHeight="1" x14ac:dyDescent="0.25">
      <c r="X238" s="97"/>
      <c r="Y238" s="97"/>
    </row>
    <row r="239" spans="2:25" ht="15.75" customHeight="1" x14ac:dyDescent="0.25">
      <c r="B239" s="1" t="s">
        <v>102</v>
      </c>
      <c r="C239" s="1"/>
      <c r="D239" s="102"/>
      <c r="E239" s="102"/>
      <c r="F239" s="102"/>
      <c r="G239" s="102"/>
      <c r="H239" s="102"/>
      <c r="I239" s="102"/>
      <c r="J239" s="102"/>
      <c r="K239" s="102"/>
      <c r="L239" s="102"/>
      <c r="M239" s="102"/>
      <c r="N239" s="102"/>
      <c r="O239" s="102"/>
      <c r="P239" s="102"/>
      <c r="Q239" s="102"/>
      <c r="R239" s="102"/>
      <c r="X239" s="97"/>
      <c r="Y239" s="97"/>
    </row>
    <row r="240" spans="2:25" ht="15.75" customHeight="1" x14ac:dyDescent="0.25">
      <c r="X240" s="97"/>
      <c r="Y240" s="97"/>
    </row>
    <row r="241" spans="2:25" ht="15.75" customHeight="1" x14ac:dyDescent="0.25">
      <c r="C241" s="103" t="s">
        <v>923</v>
      </c>
      <c r="M241" s="181" t="s">
        <v>98</v>
      </c>
      <c r="N241" s="180" t="s">
        <v>99</v>
      </c>
      <c r="O241" s="180" t="s">
        <v>109</v>
      </c>
      <c r="Q241" s="180" t="s">
        <v>110</v>
      </c>
      <c r="R241" s="180" t="s">
        <v>111</v>
      </c>
      <c r="X241" s="97"/>
      <c r="Y241" s="97"/>
    </row>
    <row r="242" spans="2:25" ht="15.75" customHeight="1" x14ac:dyDescent="0.25">
      <c r="X242" s="97"/>
      <c r="Y242" s="97"/>
    </row>
    <row r="243" spans="2:25" ht="15.75" customHeight="1" x14ac:dyDescent="0.25">
      <c r="B243" s="230" t="s">
        <v>115</v>
      </c>
      <c r="C243" s="108" t="s">
        <v>116</v>
      </c>
      <c r="M243" s="3"/>
      <c r="N243" s="3"/>
      <c r="O243" s="3"/>
      <c r="Q243" s="3"/>
      <c r="R243" s="3"/>
      <c r="X243" s="97"/>
      <c r="Y243" s="97"/>
    </row>
    <row r="244" spans="2:25" ht="15.75" customHeight="1" x14ac:dyDescent="0.25">
      <c r="B244" s="230"/>
      <c r="C244" s="108" t="s">
        <v>117</v>
      </c>
      <c r="M244" s="166">
        <v>0</v>
      </c>
      <c r="N244" s="166">
        <v>0</v>
      </c>
      <c r="O244" s="166">
        <v>0</v>
      </c>
      <c r="Q244" s="166">
        <v>0</v>
      </c>
      <c r="R244" s="166">
        <v>0</v>
      </c>
      <c r="X244" s="97"/>
      <c r="Y244" s="97"/>
    </row>
    <row r="245" spans="2:25" ht="15.75" customHeight="1" x14ac:dyDescent="0.25">
      <c r="C245" s="97"/>
      <c r="D245" s="97"/>
      <c r="M245" s="97"/>
      <c r="N245" s="97"/>
      <c r="O245" s="97"/>
      <c r="P245" s="97"/>
      <c r="Q245" s="97"/>
      <c r="R245" s="97"/>
      <c r="X245" s="97"/>
      <c r="Y245" s="97"/>
    </row>
    <row r="246" spans="2:25" ht="15.75" customHeight="1" x14ac:dyDescent="0.25">
      <c r="B246" s="230" t="s">
        <v>118</v>
      </c>
      <c r="C246" s="108" t="s">
        <v>119</v>
      </c>
      <c r="M246" s="166">
        <v>0</v>
      </c>
      <c r="N246" s="166">
        <v>0</v>
      </c>
      <c r="O246" s="166">
        <v>0</v>
      </c>
      <c r="Q246" s="166">
        <v>0</v>
      </c>
      <c r="R246" s="166">
        <v>0</v>
      </c>
      <c r="X246" s="97"/>
      <c r="Y246" s="97"/>
    </row>
    <row r="247" spans="2:25" ht="15.75" customHeight="1" x14ac:dyDescent="0.25">
      <c r="B247" s="230"/>
      <c r="C247" s="108" t="s">
        <v>120</v>
      </c>
      <c r="M247" s="166">
        <v>0</v>
      </c>
      <c r="N247" s="166">
        <v>0</v>
      </c>
      <c r="O247" s="166">
        <v>0</v>
      </c>
      <c r="Q247" s="166">
        <v>0</v>
      </c>
      <c r="R247" s="166">
        <v>0</v>
      </c>
      <c r="X247" s="97"/>
      <c r="Y247" s="97"/>
    </row>
    <row r="248" spans="2:25" ht="15.75" customHeight="1" x14ac:dyDescent="0.25">
      <c r="C248" s="94"/>
      <c r="D248" s="94"/>
      <c r="M248" s="94"/>
      <c r="N248" s="94"/>
      <c r="O248" s="94"/>
      <c r="P248" s="94"/>
      <c r="Q248" s="94"/>
      <c r="R248" s="94"/>
      <c r="X248" s="97"/>
      <c r="Y248" s="97"/>
    </row>
    <row r="249" spans="2:25" ht="15.75" customHeight="1" x14ac:dyDescent="0.25">
      <c r="B249" s="235" t="s">
        <v>121</v>
      </c>
      <c r="C249" s="108" t="s">
        <v>122</v>
      </c>
      <c r="M249" s="166">
        <v>0</v>
      </c>
      <c r="N249" s="166">
        <v>0</v>
      </c>
      <c r="O249" s="166">
        <v>0</v>
      </c>
      <c r="Q249" s="166">
        <v>0</v>
      </c>
      <c r="R249" s="166">
        <v>0</v>
      </c>
      <c r="X249" s="97"/>
      <c r="Y249" s="97"/>
    </row>
    <row r="250" spans="2:25" ht="15.75" customHeight="1" x14ac:dyDescent="0.25">
      <c r="B250" s="235"/>
      <c r="C250" s="108" t="s">
        <v>123</v>
      </c>
      <c r="M250" s="166">
        <v>0</v>
      </c>
      <c r="N250" s="166">
        <v>0</v>
      </c>
      <c r="O250" s="166">
        <v>0</v>
      </c>
      <c r="Q250" s="166">
        <v>0</v>
      </c>
      <c r="R250" s="166">
        <v>0</v>
      </c>
      <c r="X250" s="97"/>
      <c r="Y250" s="97"/>
    </row>
    <row r="251" spans="2:25" ht="15.75" customHeight="1" x14ac:dyDescent="0.25">
      <c r="B251" s="235"/>
      <c r="C251" s="108" t="s">
        <v>124</v>
      </c>
      <c r="M251" s="166">
        <v>0</v>
      </c>
      <c r="N251" s="166">
        <v>0</v>
      </c>
      <c r="O251" s="166">
        <v>0</v>
      </c>
      <c r="Q251" s="166">
        <v>0</v>
      </c>
      <c r="R251" s="166">
        <v>0</v>
      </c>
      <c r="X251" s="97"/>
      <c r="Y251" s="97"/>
    </row>
    <row r="252" spans="2:25" ht="15.75" customHeight="1" x14ac:dyDescent="0.25">
      <c r="B252" s="235"/>
      <c r="C252" s="108" t="s">
        <v>125</v>
      </c>
      <c r="M252" s="166">
        <v>0</v>
      </c>
      <c r="N252" s="166">
        <v>0</v>
      </c>
      <c r="O252" s="166">
        <v>0</v>
      </c>
      <c r="Q252" s="166">
        <v>0</v>
      </c>
      <c r="R252" s="166">
        <v>0</v>
      </c>
      <c r="X252" s="97"/>
      <c r="Y252" s="97"/>
    </row>
    <row r="253" spans="2:25" ht="15.75" customHeight="1" x14ac:dyDescent="0.25">
      <c r="B253" s="235"/>
      <c r="C253" s="108" t="s">
        <v>126</v>
      </c>
      <c r="M253" s="166">
        <v>0</v>
      </c>
      <c r="N253" s="166">
        <v>0</v>
      </c>
      <c r="O253" s="166">
        <v>0</v>
      </c>
      <c r="Q253" s="166">
        <v>0</v>
      </c>
      <c r="R253" s="166">
        <v>0</v>
      </c>
      <c r="X253" s="97"/>
      <c r="Y253" s="97"/>
    </row>
    <row r="254" spans="2:25" ht="15.75" customHeight="1" x14ac:dyDescent="0.25">
      <c r="B254" s="235"/>
      <c r="C254" s="108" t="s">
        <v>127</v>
      </c>
      <c r="M254" s="166">
        <v>0</v>
      </c>
      <c r="N254" s="166">
        <v>0</v>
      </c>
      <c r="O254" s="166">
        <v>0</v>
      </c>
      <c r="Q254" s="166">
        <v>0</v>
      </c>
      <c r="R254" s="166">
        <v>0</v>
      </c>
      <c r="X254" s="97"/>
      <c r="Y254" s="97"/>
    </row>
    <row r="255" spans="2:25" ht="15.75" customHeight="1" x14ac:dyDescent="0.25">
      <c r="B255" s="235"/>
      <c r="C255" s="108" t="s">
        <v>128</v>
      </c>
      <c r="M255" s="166">
        <v>0</v>
      </c>
      <c r="N255" s="166">
        <v>0</v>
      </c>
      <c r="O255" s="166">
        <v>0</v>
      </c>
      <c r="Q255" s="166">
        <v>0</v>
      </c>
      <c r="R255" s="166">
        <v>0</v>
      </c>
      <c r="X255" s="97"/>
      <c r="Y255" s="97"/>
    </row>
    <row r="256" spans="2:25" ht="15.75" customHeight="1" x14ac:dyDescent="0.25">
      <c r="C256" s="97"/>
      <c r="D256" s="97"/>
      <c r="M256" s="97"/>
      <c r="N256" s="97"/>
      <c r="O256" s="97"/>
      <c r="P256" s="97"/>
      <c r="Q256" s="97"/>
      <c r="R256" s="97"/>
      <c r="X256" s="97"/>
      <c r="Y256" s="97"/>
    </row>
    <row r="257" spans="2:25" ht="15.75" customHeight="1" x14ac:dyDescent="0.25">
      <c r="B257" s="231" t="s">
        <v>129</v>
      </c>
      <c r="C257" s="108" t="s">
        <v>130</v>
      </c>
      <c r="M257" s="166">
        <v>0</v>
      </c>
      <c r="N257" s="166">
        <v>0</v>
      </c>
      <c r="O257" s="166">
        <v>0</v>
      </c>
      <c r="Q257" s="166">
        <v>0</v>
      </c>
      <c r="R257" s="166">
        <v>0</v>
      </c>
      <c r="X257" s="97"/>
      <c r="Y257" s="97"/>
    </row>
    <row r="258" spans="2:25" ht="15.75" customHeight="1" x14ac:dyDescent="0.25">
      <c r="B258" s="232"/>
      <c r="C258" s="108" t="s">
        <v>131</v>
      </c>
      <c r="M258" s="166">
        <v>0</v>
      </c>
      <c r="N258" s="166">
        <v>0</v>
      </c>
      <c r="O258" s="166">
        <v>0</v>
      </c>
      <c r="Q258" s="166">
        <v>0</v>
      </c>
      <c r="R258" s="166">
        <v>0</v>
      </c>
      <c r="X258" s="97"/>
      <c r="Y258" s="97"/>
    </row>
    <row r="259" spans="2:25" ht="15.75" customHeight="1" x14ac:dyDescent="0.25">
      <c r="B259" s="233"/>
      <c r="C259" s="108" t="s">
        <v>132</v>
      </c>
      <c r="M259" s="166">
        <v>0</v>
      </c>
      <c r="N259" s="166">
        <v>0</v>
      </c>
      <c r="O259" s="166">
        <v>0</v>
      </c>
      <c r="Q259" s="166">
        <v>0</v>
      </c>
      <c r="R259" s="166">
        <v>0</v>
      </c>
      <c r="X259" s="97"/>
      <c r="Y259" s="97"/>
    </row>
    <row r="260" spans="2:25" ht="15.75" customHeight="1" x14ac:dyDescent="0.25">
      <c r="C260" s="97"/>
      <c r="D260" s="97"/>
      <c r="M260" s="97"/>
      <c r="N260" s="97"/>
      <c r="O260" s="97"/>
      <c r="P260" s="97"/>
      <c r="Q260" s="97"/>
      <c r="R260" s="97"/>
      <c r="X260" s="97"/>
      <c r="Y260" s="97"/>
    </row>
    <row r="261" spans="2:25" ht="15.75" customHeight="1" x14ac:dyDescent="0.25">
      <c r="B261" s="231" t="s">
        <v>133</v>
      </c>
      <c r="C261" s="110" t="s">
        <v>134</v>
      </c>
      <c r="M261" s="166">
        <v>0</v>
      </c>
      <c r="N261" s="166">
        <v>0</v>
      </c>
      <c r="O261" s="166">
        <v>0</v>
      </c>
      <c r="Q261" s="166">
        <v>0</v>
      </c>
      <c r="R261" s="166">
        <v>0</v>
      </c>
      <c r="X261" s="97"/>
      <c r="Y261" s="97"/>
    </row>
    <row r="262" spans="2:25" ht="15.75" customHeight="1" x14ac:dyDescent="0.25">
      <c r="B262" s="233"/>
      <c r="C262" s="110" t="s">
        <v>189</v>
      </c>
      <c r="M262" s="166">
        <v>0</v>
      </c>
      <c r="N262" s="166">
        <v>0</v>
      </c>
      <c r="O262" s="166">
        <v>0</v>
      </c>
      <c r="Q262" s="166">
        <v>0</v>
      </c>
      <c r="R262" s="166">
        <v>0</v>
      </c>
      <c r="X262" s="97"/>
      <c r="Y262" s="97"/>
    </row>
    <row r="263" spans="2:25" ht="15.75" customHeight="1" x14ac:dyDescent="0.25">
      <c r="C263" s="97"/>
      <c r="D263" s="97"/>
      <c r="M263" s="97"/>
      <c r="N263" s="97"/>
      <c r="O263" s="97"/>
      <c r="P263" s="97"/>
      <c r="Q263" s="97"/>
      <c r="R263" s="97"/>
      <c r="X263" s="97"/>
      <c r="Y263" s="97"/>
    </row>
    <row r="264" spans="2:25" ht="15.75" customHeight="1" x14ac:dyDescent="0.25">
      <c r="B264" s="230" t="s">
        <v>135</v>
      </c>
      <c r="C264" s="110" t="s">
        <v>136</v>
      </c>
      <c r="M264" s="166">
        <v>0</v>
      </c>
      <c r="N264" s="166">
        <v>0</v>
      </c>
      <c r="O264" s="166">
        <v>0</v>
      </c>
      <c r="Q264" s="166">
        <v>0</v>
      </c>
      <c r="R264" s="166">
        <v>0</v>
      </c>
      <c r="X264" s="97"/>
      <c r="Y264" s="97"/>
    </row>
    <row r="265" spans="2:25" ht="15.75" customHeight="1" x14ac:dyDescent="0.25">
      <c r="B265" s="230"/>
      <c r="C265" s="110" t="s">
        <v>137</v>
      </c>
      <c r="M265" s="166">
        <v>0</v>
      </c>
      <c r="N265" s="166">
        <v>0</v>
      </c>
      <c r="O265" s="166">
        <v>0</v>
      </c>
      <c r="Q265" s="166">
        <v>0</v>
      </c>
      <c r="R265" s="166">
        <v>0</v>
      </c>
      <c r="X265" s="97"/>
      <c r="Y265" s="97"/>
    </row>
    <row r="266" spans="2:25" ht="15.75" customHeight="1" x14ac:dyDescent="0.25">
      <c r="B266" s="231"/>
      <c r="C266" s="110" t="s">
        <v>138</v>
      </c>
      <c r="M266" s="166">
        <v>0</v>
      </c>
      <c r="N266" s="166">
        <v>0</v>
      </c>
      <c r="O266" s="166">
        <v>0</v>
      </c>
      <c r="Q266" s="166">
        <v>0</v>
      </c>
      <c r="R266" s="166">
        <v>0</v>
      </c>
      <c r="X266" s="97"/>
      <c r="Y266" s="97"/>
    </row>
    <row r="267" spans="2:25" ht="15.75" customHeight="1" x14ac:dyDescent="0.25">
      <c r="B267" s="230" t="s">
        <v>139</v>
      </c>
      <c r="C267" s="110" t="s">
        <v>140</v>
      </c>
      <c r="M267" s="166">
        <v>0</v>
      </c>
      <c r="N267" s="166">
        <v>0</v>
      </c>
      <c r="O267" s="166">
        <v>0</v>
      </c>
      <c r="Q267" s="166">
        <v>0</v>
      </c>
      <c r="R267" s="166">
        <v>0</v>
      </c>
      <c r="X267" s="97"/>
      <c r="Y267" s="97"/>
    </row>
    <row r="268" spans="2:25" ht="15.75" customHeight="1" x14ac:dyDescent="0.25">
      <c r="B268" s="230"/>
      <c r="C268" s="110" t="s">
        <v>141</v>
      </c>
      <c r="M268" s="166">
        <v>0</v>
      </c>
      <c r="N268" s="166">
        <v>0</v>
      </c>
      <c r="O268" s="166">
        <v>0</v>
      </c>
      <c r="Q268" s="166">
        <v>0</v>
      </c>
      <c r="R268" s="166">
        <v>0</v>
      </c>
      <c r="X268" s="97"/>
      <c r="Y268" s="97"/>
    </row>
    <row r="269" spans="2:25" ht="15.75" customHeight="1" x14ac:dyDescent="0.25">
      <c r="B269" s="230"/>
      <c r="C269" s="110" t="s">
        <v>142</v>
      </c>
      <c r="M269" s="166">
        <v>0</v>
      </c>
      <c r="N269" s="166">
        <v>0</v>
      </c>
      <c r="O269" s="166">
        <v>0</v>
      </c>
      <c r="Q269" s="166">
        <v>0</v>
      </c>
      <c r="R269" s="166">
        <v>0</v>
      </c>
      <c r="X269" s="97"/>
      <c r="Y269" s="97"/>
    </row>
    <row r="270" spans="2:25" ht="15.75" customHeight="1" x14ac:dyDescent="0.25">
      <c r="B270" s="230"/>
      <c r="C270" s="110" t="s">
        <v>143</v>
      </c>
      <c r="M270" s="166">
        <v>0</v>
      </c>
      <c r="N270" s="166">
        <v>0</v>
      </c>
      <c r="O270" s="166">
        <v>0</v>
      </c>
      <c r="Q270" s="166">
        <v>0</v>
      </c>
      <c r="R270" s="166">
        <v>0</v>
      </c>
      <c r="X270" s="97"/>
      <c r="Y270" s="97"/>
    </row>
    <row r="271" spans="2:25" ht="15.75" customHeight="1" x14ac:dyDescent="0.25">
      <c r="B271" s="234" t="s">
        <v>144</v>
      </c>
      <c r="C271" s="110" t="s">
        <v>145</v>
      </c>
      <c r="M271" s="166">
        <v>0</v>
      </c>
      <c r="N271" s="166">
        <v>0</v>
      </c>
      <c r="O271" s="166">
        <v>0</v>
      </c>
      <c r="Q271" s="166">
        <v>0</v>
      </c>
      <c r="R271" s="166">
        <v>0</v>
      </c>
      <c r="X271" s="97"/>
      <c r="Y271" s="97"/>
    </row>
    <row r="272" spans="2:25" ht="15.75" customHeight="1" x14ac:dyDescent="0.25">
      <c r="B272" s="234"/>
      <c r="C272" s="110" t="s">
        <v>146</v>
      </c>
      <c r="M272" s="166">
        <v>0</v>
      </c>
      <c r="N272" s="166">
        <v>0</v>
      </c>
      <c r="O272" s="166">
        <v>0</v>
      </c>
      <c r="Q272" s="166">
        <v>0</v>
      </c>
      <c r="R272" s="166">
        <v>0</v>
      </c>
      <c r="X272" s="97"/>
      <c r="Y272" s="97"/>
    </row>
    <row r="273" spans="2:25" ht="15.75" customHeight="1" x14ac:dyDescent="0.25">
      <c r="B273" s="108" t="s">
        <v>147</v>
      </c>
      <c r="C273" s="110" t="s">
        <v>148</v>
      </c>
      <c r="M273" s="166">
        <v>0</v>
      </c>
      <c r="N273" s="166">
        <v>0</v>
      </c>
      <c r="O273" s="166">
        <v>0</v>
      </c>
      <c r="Q273" s="166">
        <v>0</v>
      </c>
      <c r="R273" s="166">
        <v>0</v>
      </c>
      <c r="X273" s="97"/>
      <c r="Y273" s="97"/>
    </row>
    <row r="274" spans="2:25" ht="15.75" customHeight="1" x14ac:dyDescent="0.25">
      <c r="B274" s="230" t="s">
        <v>149</v>
      </c>
      <c r="C274" s="110" t="s">
        <v>150</v>
      </c>
      <c r="M274" s="166">
        <v>0</v>
      </c>
      <c r="N274" s="166">
        <v>0</v>
      </c>
      <c r="O274" s="166">
        <v>0</v>
      </c>
      <c r="Q274" s="166">
        <v>0</v>
      </c>
      <c r="R274" s="166">
        <v>0</v>
      </c>
      <c r="X274" s="97"/>
      <c r="Y274" s="97"/>
    </row>
    <row r="275" spans="2:25" ht="15.75" customHeight="1" x14ac:dyDescent="0.25">
      <c r="B275" s="230"/>
      <c r="C275" s="108" t="s">
        <v>151</v>
      </c>
      <c r="M275" s="166">
        <v>0</v>
      </c>
      <c r="N275" s="166">
        <v>0</v>
      </c>
      <c r="O275" s="166">
        <v>0</v>
      </c>
      <c r="Q275" s="166">
        <v>0</v>
      </c>
      <c r="R275" s="166">
        <v>0</v>
      </c>
      <c r="X275" s="97"/>
      <c r="Y275" s="97"/>
    </row>
    <row r="276" spans="2:25" ht="15.75" customHeight="1" x14ac:dyDescent="0.25">
      <c r="B276" s="230"/>
      <c r="C276" s="108" t="s">
        <v>152</v>
      </c>
      <c r="M276" s="166">
        <v>0</v>
      </c>
      <c r="N276" s="166">
        <v>0</v>
      </c>
      <c r="O276" s="166">
        <v>0</v>
      </c>
      <c r="Q276" s="166">
        <v>0</v>
      </c>
      <c r="R276" s="166">
        <v>0</v>
      </c>
      <c r="X276" s="97"/>
      <c r="Y276" s="97"/>
    </row>
    <row r="277" spans="2:25" ht="15.75" customHeight="1" x14ac:dyDescent="0.25">
      <c r="B277" s="230"/>
      <c r="C277" s="110" t="s">
        <v>153</v>
      </c>
      <c r="M277" s="166">
        <v>0</v>
      </c>
      <c r="N277" s="166">
        <v>0</v>
      </c>
      <c r="O277" s="166">
        <v>0</v>
      </c>
      <c r="Q277" s="166">
        <v>0</v>
      </c>
      <c r="R277" s="166">
        <v>0</v>
      </c>
      <c r="X277" s="97"/>
      <c r="Y277" s="97"/>
    </row>
    <row r="278" spans="2:25" ht="15.75" customHeight="1" x14ac:dyDescent="0.25">
      <c r="B278" s="230"/>
      <c r="C278" s="110" t="s">
        <v>154</v>
      </c>
      <c r="M278" s="166">
        <v>0</v>
      </c>
      <c r="N278" s="166">
        <v>0</v>
      </c>
      <c r="O278" s="166">
        <v>0</v>
      </c>
      <c r="Q278" s="166">
        <v>0</v>
      </c>
      <c r="R278" s="166">
        <v>0</v>
      </c>
      <c r="X278" s="97"/>
      <c r="Y278" s="97"/>
    </row>
    <row r="279" spans="2:25" ht="15.75" customHeight="1" x14ac:dyDescent="0.25">
      <c r="B279" s="230"/>
      <c r="C279" s="110" t="s">
        <v>155</v>
      </c>
      <c r="M279" s="166">
        <v>0</v>
      </c>
      <c r="N279" s="166">
        <v>0</v>
      </c>
      <c r="O279" s="166">
        <v>0</v>
      </c>
      <c r="Q279" s="166">
        <v>0</v>
      </c>
      <c r="R279" s="166">
        <v>0</v>
      </c>
      <c r="X279" s="97"/>
      <c r="Y279" s="97"/>
    </row>
    <row r="280" spans="2:25" ht="15.75" customHeight="1" x14ac:dyDescent="0.25">
      <c r="C280" s="112"/>
      <c r="M280" s="113"/>
      <c r="N280" s="113"/>
      <c r="O280" s="113"/>
      <c r="Q280" s="113"/>
      <c r="R280" s="113"/>
      <c r="X280" s="97"/>
      <c r="Y280" s="97"/>
    </row>
    <row r="281" spans="2:25" ht="15.75" customHeight="1" x14ac:dyDescent="0.25">
      <c r="B281" s="108" t="s">
        <v>156</v>
      </c>
      <c r="C281" s="111" t="s">
        <v>157</v>
      </c>
      <c r="M281" s="3"/>
      <c r="N281" s="3"/>
      <c r="O281" s="3"/>
      <c r="Q281" s="3"/>
      <c r="R281" s="3"/>
      <c r="X281" s="97"/>
      <c r="Y281" s="97"/>
    </row>
    <row r="282" spans="2:25" ht="15.75" customHeight="1" x14ac:dyDescent="0.25">
      <c r="C282" s="97"/>
      <c r="D282" s="97"/>
      <c r="M282" s="97"/>
      <c r="N282" s="97"/>
      <c r="O282" s="97"/>
      <c r="P282" s="97"/>
      <c r="Q282" s="97"/>
      <c r="R282" s="97"/>
      <c r="X282" s="97"/>
      <c r="Y282" s="97"/>
    </row>
    <row r="283" spans="2:25" ht="15.75" customHeight="1" x14ac:dyDescent="0.25">
      <c r="B283" s="108" t="s">
        <v>158</v>
      </c>
      <c r="C283" s="108" t="s">
        <v>159</v>
      </c>
      <c r="M283" s="166">
        <v>0</v>
      </c>
      <c r="N283" s="166">
        <v>0</v>
      </c>
      <c r="O283" s="166">
        <v>0</v>
      </c>
      <c r="Q283" s="166">
        <v>0</v>
      </c>
      <c r="R283" s="166">
        <v>0</v>
      </c>
      <c r="X283" s="97"/>
      <c r="Y283" s="97"/>
    </row>
    <row r="284" spans="2:25" ht="15.75" customHeight="1" x14ac:dyDescent="0.25">
      <c r="C284" s="97"/>
      <c r="D284" s="97"/>
      <c r="M284" s="97"/>
      <c r="N284" s="97"/>
      <c r="O284" s="97"/>
      <c r="P284" s="97"/>
      <c r="Q284" s="97"/>
      <c r="R284" s="97"/>
      <c r="X284" s="97"/>
      <c r="Y284" s="97"/>
    </row>
    <row r="285" spans="2:25" ht="15.75" customHeight="1" x14ac:dyDescent="0.25">
      <c r="B285" s="230" t="s">
        <v>160</v>
      </c>
      <c r="C285" s="108" t="s">
        <v>161</v>
      </c>
      <c r="M285" s="166">
        <v>0</v>
      </c>
      <c r="N285" s="166">
        <v>0</v>
      </c>
      <c r="O285" s="166">
        <v>0</v>
      </c>
      <c r="Q285" s="166">
        <v>0</v>
      </c>
      <c r="R285" s="166">
        <v>0</v>
      </c>
      <c r="X285" s="97"/>
      <c r="Y285" s="97"/>
    </row>
    <row r="286" spans="2:25" ht="15.75" customHeight="1" x14ac:dyDescent="0.25">
      <c r="B286" s="230"/>
      <c r="C286" s="108" t="s">
        <v>162</v>
      </c>
      <c r="M286" s="166">
        <v>0</v>
      </c>
      <c r="N286" s="166">
        <v>0</v>
      </c>
      <c r="O286" s="166">
        <v>0</v>
      </c>
      <c r="Q286" s="166">
        <v>0</v>
      </c>
      <c r="R286" s="166">
        <v>0</v>
      </c>
      <c r="X286" s="97"/>
      <c r="Y286" s="97"/>
    </row>
    <row r="287" spans="2:25" ht="15.75" customHeight="1" x14ac:dyDescent="0.25">
      <c r="B287" s="230"/>
      <c r="C287" s="108" t="s">
        <v>163</v>
      </c>
      <c r="M287" s="166">
        <v>0</v>
      </c>
      <c r="N287" s="166">
        <v>0</v>
      </c>
      <c r="O287" s="166">
        <v>0</v>
      </c>
      <c r="Q287" s="166">
        <v>0</v>
      </c>
      <c r="R287" s="166">
        <v>0</v>
      </c>
      <c r="X287" s="97"/>
      <c r="Y287" s="97"/>
    </row>
    <row r="288" spans="2:25" ht="15.75" customHeight="1" x14ac:dyDescent="0.25">
      <c r="B288" s="115"/>
      <c r="C288" s="97"/>
      <c r="D288" s="97"/>
      <c r="M288" s="97"/>
      <c r="N288" s="97"/>
      <c r="O288" s="97"/>
      <c r="P288" s="97"/>
      <c r="Q288" s="97"/>
      <c r="R288" s="97"/>
      <c r="X288" s="97"/>
      <c r="Y288" s="97"/>
    </row>
    <row r="289" spans="2:25" ht="15.75" customHeight="1" x14ac:dyDescent="0.25">
      <c r="B289" s="230" t="s">
        <v>164</v>
      </c>
      <c r="C289" s="111" t="s">
        <v>165</v>
      </c>
      <c r="M289" s="3"/>
      <c r="N289" s="3"/>
      <c r="O289" s="3"/>
      <c r="Q289" s="3"/>
      <c r="R289" s="3"/>
      <c r="X289" s="97"/>
      <c r="Y289" s="97"/>
    </row>
    <row r="290" spans="2:25" ht="15.75" customHeight="1" x14ac:dyDescent="0.25">
      <c r="B290" s="230"/>
      <c r="C290" s="111" t="s">
        <v>166</v>
      </c>
      <c r="M290" s="3"/>
      <c r="N290" s="3"/>
      <c r="O290" s="3"/>
      <c r="Q290" s="3"/>
      <c r="R290" s="3"/>
      <c r="X290" s="97"/>
      <c r="Y290" s="97"/>
    </row>
    <row r="291" spans="2:25" ht="15.75" customHeight="1" x14ac:dyDescent="0.25">
      <c r="B291" s="230"/>
      <c r="C291" s="111" t="s">
        <v>167</v>
      </c>
      <c r="M291" s="3"/>
      <c r="N291" s="3"/>
      <c r="O291" s="3"/>
      <c r="Q291" s="3"/>
      <c r="R291" s="3"/>
      <c r="X291" s="97"/>
      <c r="Y291" s="97"/>
    </row>
    <row r="292" spans="2:25" ht="15.75" customHeight="1" x14ac:dyDescent="0.25">
      <c r="C292" s="97"/>
      <c r="D292" s="97"/>
      <c r="M292" s="97"/>
      <c r="N292" s="97"/>
      <c r="O292" s="97"/>
      <c r="Q292" s="97"/>
      <c r="R292" s="97"/>
      <c r="X292" s="97"/>
      <c r="Y292" s="97"/>
    </row>
    <row r="293" spans="2:25" ht="31.8" customHeight="1" x14ac:dyDescent="0.25">
      <c r="C293" s="116" t="s">
        <v>924</v>
      </c>
      <c r="M293" s="268">
        <f>SUM(M236,M244,M246:M247,M249:M255,M257:M259,M261:M262,M264:M279,M283,M285:M287)</f>
        <v>0</v>
      </c>
      <c r="N293" s="268">
        <f>SUM(N244,N246:N247,N249:N255,N257:N259,N261:N262,N264:N279,N283,N285:N287)</f>
        <v>0</v>
      </c>
      <c r="O293" s="268">
        <f>SUM(O244,O246:O247,O249:O255,O257:O259,O261:O262,O264:O279,O283,O285:O287)</f>
        <v>0</v>
      </c>
      <c r="P293" s="297"/>
      <c r="Q293" s="268">
        <f>SUM(Q236,Q244,Q246:Q247,Q249:Q255,Q257:Q259,Q261:Q262,Q264:Q279,Q283,Q285:Q287)</f>
        <v>0</v>
      </c>
      <c r="R293" s="268">
        <f>SUM(R244,R246:R247,R249:R255,R257:R259,R261:R262,R264:R279,R283,R285:R287)</f>
        <v>0</v>
      </c>
      <c r="X293" s="97"/>
      <c r="Y293" s="97"/>
    </row>
    <row r="294" spans="2:25" ht="15.75" customHeight="1" x14ac:dyDescent="0.25">
      <c r="C294" s="97"/>
      <c r="D294" s="97"/>
      <c r="E294" s="97"/>
      <c r="F294" s="97"/>
      <c r="G294" s="97"/>
      <c r="H294" s="97"/>
      <c r="I294" s="97"/>
      <c r="J294" s="97"/>
      <c r="L294" s="97"/>
      <c r="M294" s="97"/>
      <c r="N294" s="97"/>
      <c r="O294" s="97"/>
      <c r="Q294" s="97"/>
      <c r="R294" s="97"/>
      <c r="X294" s="97"/>
      <c r="Y294" s="97"/>
    </row>
    <row r="295" spans="2:25" ht="15.75" customHeight="1" x14ac:dyDescent="0.25">
      <c r="B295" s="17" t="s">
        <v>22</v>
      </c>
      <c r="C295" s="18"/>
      <c r="X295" s="97"/>
      <c r="Y295" s="97"/>
    </row>
    <row r="296" spans="2:25" ht="15.75" customHeight="1" x14ac:dyDescent="0.25">
      <c r="I296" s="97"/>
      <c r="J296" s="97"/>
      <c r="L296" s="97"/>
      <c r="X296" s="97"/>
      <c r="Y296" s="97"/>
    </row>
    <row r="297" spans="2:25" ht="15.75" customHeight="1" x14ac:dyDescent="0.25">
      <c r="X297" s="97"/>
      <c r="Y297" s="97"/>
    </row>
    <row r="298" spans="2:25" ht="15.75" customHeight="1" x14ac:dyDescent="0.25">
      <c r="I298" s="97"/>
      <c r="J298" s="97"/>
      <c r="L298" s="97"/>
      <c r="X298" s="97"/>
      <c r="Y298" s="97"/>
    </row>
    <row r="299" spans="2:25" ht="15.75" customHeight="1" x14ac:dyDescent="0.25">
      <c r="X299" s="97"/>
      <c r="Y299" s="97"/>
    </row>
    <row r="300" spans="2:25" ht="15.75" customHeight="1" x14ac:dyDescent="0.25">
      <c r="I300" s="97"/>
      <c r="J300" s="97"/>
      <c r="L300" s="97"/>
      <c r="X300" s="97"/>
      <c r="Y300" s="97"/>
    </row>
    <row r="301" spans="2:25" ht="15.75" customHeight="1" x14ac:dyDescent="0.25">
      <c r="X301" s="97"/>
      <c r="Y301" s="97"/>
    </row>
    <row r="302" spans="2:25" ht="15.75" customHeight="1" x14ac:dyDescent="0.25">
      <c r="I302" s="97"/>
      <c r="J302" s="97"/>
      <c r="L302" s="97"/>
      <c r="X302" s="97"/>
      <c r="Y302" s="97"/>
    </row>
    <row r="303" spans="2:25" ht="15.75" customHeight="1" x14ac:dyDescent="0.25">
      <c r="X303" s="97"/>
      <c r="Y303" s="97"/>
    </row>
    <row r="304" spans="2:25" ht="15.75" customHeight="1" x14ac:dyDescent="0.25">
      <c r="I304" s="97"/>
      <c r="J304" s="97"/>
      <c r="L304" s="97"/>
      <c r="X304" s="97"/>
      <c r="Y304" s="97"/>
    </row>
    <row r="305" spans="9:25" ht="15.75" customHeight="1" x14ac:dyDescent="0.25">
      <c r="X305" s="97"/>
      <c r="Y305" s="97"/>
    </row>
    <row r="306" spans="9:25" ht="15.75" customHeight="1" x14ac:dyDescent="0.25">
      <c r="I306" s="97"/>
      <c r="J306" s="97"/>
      <c r="L306" s="97"/>
      <c r="X306" s="97"/>
      <c r="Y306" s="97"/>
    </row>
    <row r="307" spans="9:25" ht="15.75" customHeight="1" x14ac:dyDescent="0.25">
      <c r="X307" s="97"/>
      <c r="Y307" s="97"/>
    </row>
    <row r="308" spans="9:25" ht="15.75" customHeight="1" x14ac:dyDescent="0.25">
      <c r="I308" s="97"/>
      <c r="J308" s="97"/>
      <c r="L308" s="97"/>
      <c r="X308" s="97"/>
      <c r="Y308" s="97"/>
    </row>
    <row r="309" spans="9:25" ht="15.75" customHeight="1" x14ac:dyDescent="0.25">
      <c r="X309" s="97"/>
      <c r="Y309" s="97"/>
    </row>
    <row r="310" spans="9:25" ht="15.75" customHeight="1" x14ac:dyDescent="0.25">
      <c r="I310" s="97"/>
      <c r="J310" s="97"/>
      <c r="L310" s="97"/>
      <c r="X310" s="97"/>
      <c r="Y310" s="97"/>
    </row>
    <row r="311" spans="9:25" ht="15.75" customHeight="1" x14ac:dyDescent="0.25">
      <c r="X311" s="97"/>
      <c r="Y311" s="97"/>
    </row>
    <row r="312" spans="9:25" ht="15.75" customHeight="1" x14ac:dyDescent="0.25">
      <c r="I312" s="97"/>
      <c r="J312" s="97"/>
      <c r="L312" s="97"/>
      <c r="X312" s="97"/>
      <c r="Y312" s="97"/>
    </row>
    <row r="313" spans="9:25" ht="15.75" customHeight="1" x14ac:dyDescent="0.25">
      <c r="X313" s="97"/>
      <c r="Y313" s="97"/>
    </row>
    <row r="314" spans="9:25" ht="15.75" customHeight="1" x14ac:dyDescent="0.25">
      <c r="I314" s="97"/>
      <c r="J314" s="97"/>
      <c r="L314" s="97"/>
      <c r="X314" s="97"/>
      <c r="Y314" s="97"/>
    </row>
    <row r="315" spans="9:25" ht="15.75" customHeight="1" x14ac:dyDescent="0.25">
      <c r="X315" s="97"/>
      <c r="Y315" s="97"/>
    </row>
    <row r="316" spans="9:25" ht="15.75" customHeight="1" x14ac:dyDescent="0.25">
      <c r="I316" s="97"/>
      <c r="J316" s="97"/>
      <c r="K316" s="97"/>
      <c r="L316" s="97"/>
      <c r="X316" s="97"/>
      <c r="Y316" s="97"/>
    </row>
    <row r="317" spans="9:25" ht="15.75" customHeight="1" x14ac:dyDescent="0.25">
      <c r="X317" s="97"/>
      <c r="Y317" s="97"/>
    </row>
    <row r="318" spans="9:25" ht="15.75" customHeight="1" x14ac:dyDescent="0.25">
      <c r="I318" s="97"/>
      <c r="J318" s="97"/>
      <c r="K318" s="97"/>
      <c r="L318" s="97"/>
      <c r="X318" s="97"/>
      <c r="Y318" s="97"/>
    </row>
    <row r="319" spans="9:25" ht="15.75" customHeight="1" x14ac:dyDescent="0.25">
      <c r="X319" s="97"/>
      <c r="Y319" s="97"/>
    </row>
    <row r="320" spans="9:25" ht="15.75" customHeight="1" x14ac:dyDescent="0.25">
      <c r="I320" s="97"/>
      <c r="J320" s="97"/>
      <c r="K320" s="97"/>
      <c r="L320" s="97"/>
      <c r="X320" s="97"/>
      <c r="Y320" s="97"/>
    </row>
    <row r="321" spans="10:25" ht="15.75" customHeight="1" x14ac:dyDescent="0.25">
      <c r="X321" s="97"/>
      <c r="Y321" s="97"/>
    </row>
    <row r="322" spans="10:25" ht="15.75" customHeight="1" x14ac:dyDescent="0.3">
      <c r="J322" s="182"/>
      <c r="K322" s="182"/>
      <c r="X322" s="97"/>
      <c r="Y322" s="97"/>
    </row>
    <row r="323" spans="10:25" ht="15.75" customHeight="1" x14ac:dyDescent="0.3">
      <c r="J323" s="182"/>
      <c r="K323" s="182"/>
      <c r="X323" s="97"/>
      <c r="Y323" s="97"/>
    </row>
    <row r="324" spans="10:25" ht="15.75" customHeight="1" x14ac:dyDescent="0.3">
      <c r="J324" s="182"/>
      <c r="K324" s="182"/>
      <c r="X324" s="97"/>
      <c r="Y324" s="97"/>
    </row>
    <row r="325" spans="10:25" ht="15.75" customHeight="1" x14ac:dyDescent="0.3">
      <c r="J325" s="182"/>
      <c r="K325" s="182"/>
      <c r="X325" s="97"/>
      <c r="Y325" s="97"/>
    </row>
    <row r="326" spans="10:25" ht="15.75" customHeight="1" x14ac:dyDescent="0.3">
      <c r="J326" s="182"/>
      <c r="K326" s="182"/>
      <c r="X326" s="97"/>
      <c r="Y326" s="97"/>
    </row>
    <row r="327" spans="10:25" ht="15.75" customHeight="1" x14ac:dyDescent="0.3">
      <c r="J327" s="182"/>
      <c r="K327" s="182"/>
      <c r="X327" s="97"/>
      <c r="Y327" s="97"/>
    </row>
    <row r="328" spans="10:25" ht="15.75" customHeight="1" x14ac:dyDescent="0.3">
      <c r="J328" s="182"/>
      <c r="K328" s="182"/>
      <c r="X328" s="97"/>
      <c r="Y328" s="97"/>
    </row>
    <row r="329" spans="10:25" ht="15.75" customHeight="1" x14ac:dyDescent="0.3">
      <c r="J329" s="182"/>
      <c r="K329" s="182"/>
      <c r="X329" s="97"/>
      <c r="Y329" s="97"/>
    </row>
    <row r="330" spans="10:25" ht="15.75" customHeight="1" x14ac:dyDescent="0.3">
      <c r="J330" s="182"/>
      <c r="K330" s="182"/>
      <c r="X330" s="97"/>
      <c r="Y330" s="97"/>
    </row>
    <row r="331" spans="10:25" ht="15.75" customHeight="1" x14ac:dyDescent="0.3">
      <c r="J331" s="182"/>
      <c r="K331" s="182"/>
      <c r="X331" s="97"/>
      <c r="Y331" s="97"/>
    </row>
    <row r="332" spans="10:25" ht="15.75" customHeight="1" x14ac:dyDescent="0.3">
      <c r="J332" s="182"/>
      <c r="K332" s="182"/>
      <c r="X332" s="97"/>
      <c r="Y332" s="97"/>
    </row>
    <row r="333" spans="10:25" ht="15.75" customHeight="1" x14ac:dyDescent="0.3">
      <c r="J333" s="182"/>
      <c r="K333" s="182"/>
      <c r="X333" s="97"/>
      <c r="Y333" s="97"/>
    </row>
    <row r="334" spans="10:25" ht="15.75" customHeight="1" x14ac:dyDescent="0.3">
      <c r="J334" s="182"/>
      <c r="K334" s="182"/>
      <c r="X334" s="97"/>
      <c r="Y334" s="97"/>
    </row>
    <row r="335" spans="10:25" ht="15.75" customHeight="1" x14ac:dyDescent="0.3">
      <c r="J335" s="182"/>
      <c r="K335" s="182"/>
      <c r="X335" s="97"/>
      <c r="Y335" s="97"/>
    </row>
    <row r="336" spans="10:25" ht="15.75" customHeight="1" x14ac:dyDescent="0.3">
      <c r="J336" s="182"/>
      <c r="K336" s="182"/>
      <c r="X336" s="97"/>
      <c r="Y336" s="97"/>
    </row>
    <row r="337" spans="10:25" ht="15.75" customHeight="1" x14ac:dyDescent="0.3">
      <c r="J337" s="182"/>
      <c r="K337" s="182"/>
      <c r="X337" s="97"/>
      <c r="Y337" s="97"/>
    </row>
    <row r="338" spans="10:25" ht="15.75" customHeight="1" x14ac:dyDescent="0.3">
      <c r="J338" s="182"/>
      <c r="K338" s="182"/>
      <c r="X338" s="97"/>
      <c r="Y338" s="97"/>
    </row>
    <row r="339" spans="10:25" ht="15.75" customHeight="1" x14ac:dyDescent="0.3">
      <c r="J339" s="182"/>
      <c r="K339" s="182"/>
      <c r="X339" s="97"/>
      <c r="Y339" s="97"/>
    </row>
    <row r="340" spans="10:25" ht="15.75" customHeight="1" x14ac:dyDescent="0.3">
      <c r="J340" s="182"/>
      <c r="K340" s="182"/>
      <c r="X340" s="97"/>
      <c r="Y340" s="97"/>
    </row>
    <row r="341" spans="10:25" ht="15.75" customHeight="1" x14ac:dyDescent="0.3">
      <c r="J341" s="182"/>
      <c r="K341" s="182"/>
      <c r="X341" s="97"/>
      <c r="Y341" s="97"/>
    </row>
    <row r="342" spans="10:25" ht="15.75" customHeight="1" x14ac:dyDescent="0.3">
      <c r="J342" s="182"/>
      <c r="K342" s="182"/>
      <c r="X342" s="97"/>
      <c r="Y342" s="97"/>
    </row>
    <row r="343" spans="10:25" ht="15.75" customHeight="1" x14ac:dyDescent="0.3">
      <c r="J343" s="182"/>
      <c r="K343" s="182"/>
      <c r="X343" s="97"/>
      <c r="Y343" s="97"/>
    </row>
    <row r="344" spans="10:25" ht="15.75" customHeight="1" x14ac:dyDescent="0.3">
      <c r="J344" s="182"/>
      <c r="K344" s="182"/>
      <c r="X344" s="97"/>
      <c r="Y344" s="97"/>
    </row>
    <row r="345" spans="10:25" ht="15.75" customHeight="1" x14ac:dyDescent="0.3">
      <c r="J345" s="182"/>
      <c r="K345" s="182"/>
      <c r="X345" s="97"/>
      <c r="Y345" s="97"/>
    </row>
    <row r="346" spans="10:25" ht="15.75" customHeight="1" x14ac:dyDescent="0.3">
      <c r="J346" s="182"/>
      <c r="K346" s="182"/>
      <c r="X346" s="97"/>
      <c r="Y346" s="97"/>
    </row>
    <row r="347" spans="10:25" ht="15.75" customHeight="1" x14ac:dyDescent="0.3">
      <c r="J347" s="182"/>
      <c r="K347" s="182"/>
      <c r="X347" s="97"/>
      <c r="Y347" s="97"/>
    </row>
    <row r="348" spans="10:25" ht="15.75" customHeight="1" x14ac:dyDescent="0.3">
      <c r="J348" s="182"/>
      <c r="K348" s="182"/>
      <c r="X348" s="97"/>
      <c r="Y348" s="97"/>
    </row>
    <row r="349" spans="10:25" ht="15.75" customHeight="1" x14ac:dyDescent="0.3">
      <c r="J349" s="182"/>
      <c r="K349" s="182"/>
      <c r="X349" s="97"/>
      <c r="Y349" s="97"/>
    </row>
    <row r="350" spans="10:25" ht="15.75" customHeight="1" x14ac:dyDescent="0.3">
      <c r="J350" s="182"/>
      <c r="K350" s="182"/>
      <c r="X350" s="97"/>
      <c r="Y350" s="97"/>
    </row>
    <row r="351" spans="10:25" ht="15.75" customHeight="1" x14ac:dyDescent="0.3">
      <c r="J351" s="182"/>
      <c r="K351" s="182"/>
      <c r="X351" s="97"/>
      <c r="Y351" s="97"/>
    </row>
    <row r="352" spans="10:25" ht="15.75" customHeight="1" x14ac:dyDescent="0.3">
      <c r="J352" s="182"/>
      <c r="K352" s="182"/>
      <c r="X352" s="97"/>
      <c r="Y352" s="97"/>
    </row>
    <row r="353" spans="10:25" ht="15.75" customHeight="1" x14ac:dyDescent="0.3">
      <c r="J353" s="182"/>
      <c r="K353" s="182"/>
      <c r="X353" s="97"/>
      <c r="Y353" s="97"/>
    </row>
    <row r="354" spans="10:25" ht="15.75" customHeight="1" x14ac:dyDescent="0.3">
      <c r="J354" s="182"/>
      <c r="K354" s="182"/>
      <c r="X354" s="97"/>
      <c r="Y354" s="97"/>
    </row>
    <row r="355" spans="10:25" ht="15.75" customHeight="1" x14ac:dyDescent="0.3">
      <c r="J355" s="182"/>
      <c r="K355" s="182"/>
      <c r="X355" s="97"/>
      <c r="Y355" s="97"/>
    </row>
    <row r="356" spans="10:25" ht="15.75" customHeight="1" x14ac:dyDescent="0.3">
      <c r="J356" s="182"/>
      <c r="K356" s="182"/>
      <c r="X356" s="97"/>
      <c r="Y356" s="97"/>
    </row>
    <row r="357" spans="10:25" ht="15.75" customHeight="1" x14ac:dyDescent="0.3">
      <c r="J357" s="182"/>
      <c r="K357" s="182"/>
      <c r="X357" s="97"/>
      <c r="Y357" s="97"/>
    </row>
    <row r="358" spans="10:25" ht="15.75" customHeight="1" x14ac:dyDescent="0.3">
      <c r="J358" s="182"/>
      <c r="K358" s="182"/>
      <c r="X358" s="97"/>
      <c r="Y358" s="97"/>
    </row>
    <row r="359" spans="10:25" ht="15.75" customHeight="1" x14ac:dyDescent="0.3">
      <c r="J359" s="182"/>
      <c r="K359" s="182"/>
      <c r="X359" s="97"/>
      <c r="Y359" s="97"/>
    </row>
    <row r="360" spans="10:25" ht="15.75" customHeight="1" x14ac:dyDescent="0.3">
      <c r="J360" s="182"/>
      <c r="K360" s="182"/>
      <c r="X360" s="97"/>
      <c r="Y360" s="97"/>
    </row>
    <row r="361" spans="10:25" ht="15.75" customHeight="1" x14ac:dyDescent="0.3">
      <c r="J361" s="182"/>
      <c r="K361" s="182"/>
      <c r="X361" s="97"/>
      <c r="Y361" s="97"/>
    </row>
    <row r="362" spans="10:25" ht="15.75" customHeight="1" x14ac:dyDescent="0.3">
      <c r="J362" s="182"/>
      <c r="K362" s="182"/>
      <c r="X362" s="97"/>
      <c r="Y362" s="97"/>
    </row>
    <row r="363" spans="10:25" ht="15.75" customHeight="1" x14ac:dyDescent="0.3">
      <c r="J363" s="182"/>
      <c r="K363" s="182"/>
      <c r="X363" s="97"/>
      <c r="Y363" s="97"/>
    </row>
    <row r="364" spans="10:25" ht="15.75" customHeight="1" x14ac:dyDescent="0.3">
      <c r="J364" s="182"/>
      <c r="K364" s="182"/>
      <c r="X364" s="97"/>
      <c r="Y364" s="97"/>
    </row>
    <row r="365" spans="10:25" ht="15.75" customHeight="1" x14ac:dyDescent="0.3">
      <c r="J365" s="182"/>
      <c r="K365" s="182"/>
      <c r="X365" s="97"/>
      <c r="Y365" s="97"/>
    </row>
    <row r="366" spans="10:25" ht="15.75" customHeight="1" x14ac:dyDescent="0.3">
      <c r="J366" s="182"/>
      <c r="K366" s="182"/>
      <c r="X366" s="97"/>
      <c r="Y366" s="97"/>
    </row>
    <row r="367" spans="10:25" ht="15.75" customHeight="1" x14ac:dyDescent="0.3">
      <c r="J367" s="182"/>
      <c r="K367" s="182"/>
      <c r="X367" s="97"/>
      <c r="Y367" s="97"/>
    </row>
    <row r="368" spans="10:25" ht="15.75" customHeight="1" x14ac:dyDescent="0.3">
      <c r="J368" s="182"/>
      <c r="K368" s="182"/>
      <c r="X368" s="97"/>
      <c r="Y368" s="97"/>
    </row>
    <row r="369" spans="10:25" ht="15.75" customHeight="1" x14ac:dyDescent="0.3">
      <c r="J369" s="182"/>
      <c r="K369" s="182"/>
      <c r="X369" s="97"/>
      <c r="Y369" s="97"/>
    </row>
    <row r="370" spans="10:25" ht="15.75" customHeight="1" x14ac:dyDescent="0.3">
      <c r="J370" s="182"/>
      <c r="K370" s="182"/>
      <c r="X370" s="97"/>
      <c r="Y370" s="97"/>
    </row>
    <row r="371" spans="10:25" ht="15.75" customHeight="1" x14ac:dyDescent="0.3">
      <c r="J371" s="182"/>
      <c r="K371" s="182"/>
      <c r="X371" s="97"/>
      <c r="Y371" s="97"/>
    </row>
    <row r="372" spans="10:25" ht="15.75" customHeight="1" x14ac:dyDescent="0.3">
      <c r="J372" s="182"/>
      <c r="K372" s="182"/>
      <c r="X372" s="97"/>
      <c r="Y372" s="97"/>
    </row>
    <row r="373" spans="10:25" ht="15.75" customHeight="1" x14ac:dyDescent="0.3">
      <c r="J373" s="182"/>
      <c r="K373" s="182"/>
      <c r="X373" s="97"/>
      <c r="Y373" s="97"/>
    </row>
    <row r="374" spans="10:25" ht="15.75" customHeight="1" x14ac:dyDescent="0.3">
      <c r="J374" s="182"/>
      <c r="K374" s="182"/>
      <c r="X374" s="97"/>
      <c r="Y374" s="97"/>
    </row>
    <row r="375" spans="10:25" ht="15.75" customHeight="1" x14ac:dyDescent="0.3">
      <c r="J375" s="182"/>
      <c r="K375" s="182"/>
      <c r="X375" s="97"/>
      <c r="Y375" s="97"/>
    </row>
    <row r="376" spans="10:25" ht="15.75" customHeight="1" x14ac:dyDescent="0.3">
      <c r="J376" s="182"/>
      <c r="K376" s="182"/>
      <c r="X376" s="97"/>
      <c r="Y376" s="97"/>
    </row>
    <row r="377" spans="10:25" ht="15.75" customHeight="1" x14ac:dyDescent="0.3">
      <c r="J377" s="182"/>
      <c r="K377" s="182"/>
      <c r="X377" s="97"/>
      <c r="Y377" s="97"/>
    </row>
    <row r="378" spans="10:25" ht="15.75" customHeight="1" x14ac:dyDescent="0.3">
      <c r="J378" s="182"/>
      <c r="K378" s="182"/>
      <c r="X378" s="97"/>
      <c r="Y378" s="97"/>
    </row>
    <row r="379" spans="10:25" ht="15.75" customHeight="1" x14ac:dyDescent="0.3">
      <c r="J379" s="182"/>
      <c r="K379" s="182"/>
      <c r="X379" s="97"/>
      <c r="Y379" s="97"/>
    </row>
    <row r="380" spans="10:25" ht="15.75" customHeight="1" x14ac:dyDescent="0.3">
      <c r="J380" s="182"/>
      <c r="K380" s="182"/>
      <c r="X380" s="97"/>
      <c r="Y380" s="97"/>
    </row>
    <row r="381" spans="10:25" ht="15.75" customHeight="1" x14ac:dyDescent="0.3">
      <c r="J381" s="182"/>
      <c r="K381" s="182"/>
      <c r="X381" s="97"/>
      <c r="Y381" s="97"/>
    </row>
    <row r="382" spans="10:25" ht="15.75" customHeight="1" x14ac:dyDescent="0.3">
      <c r="J382" s="182"/>
      <c r="K382" s="182"/>
      <c r="X382" s="97"/>
      <c r="Y382" s="97"/>
    </row>
    <row r="383" spans="10:25" ht="15.75" customHeight="1" x14ac:dyDescent="0.3">
      <c r="J383" s="182"/>
      <c r="K383" s="182"/>
      <c r="X383" s="97"/>
      <c r="Y383" s="97"/>
    </row>
    <row r="384" spans="10:25" ht="15.75" customHeight="1" x14ac:dyDescent="0.3">
      <c r="J384" s="182"/>
      <c r="K384" s="182"/>
      <c r="X384" s="97"/>
      <c r="Y384" s="97"/>
    </row>
    <row r="385" spans="10:25" ht="15.75" customHeight="1" x14ac:dyDescent="0.3">
      <c r="J385" s="182"/>
      <c r="K385" s="182"/>
      <c r="X385" s="97"/>
      <c r="Y385" s="97"/>
    </row>
    <row r="386" spans="10:25" ht="15.75" customHeight="1" x14ac:dyDescent="0.3">
      <c r="J386" s="182"/>
      <c r="K386" s="182"/>
      <c r="X386" s="97"/>
      <c r="Y386" s="97"/>
    </row>
    <row r="387" spans="10:25" ht="15.75" customHeight="1" x14ac:dyDescent="0.3">
      <c r="J387" s="182"/>
      <c r="K387" s="182"/>
      <c r="X387" s="97"/>
      <c r="Y387" s="97"/>
    </row>
    <row r="388" spans="10:25" ht="15.75" customHeight="1" x14ac:dyDescent="0.3">
      <c r="J388" s="182"/>
      <c r="K388" s="182"/>
      <c r="X388" s="97"/>
      <c r="Y388" s="97"/>
    </row>
    <row r="389" spans="10:25" ht="15.75" customHeight="1" x14ac:dyDescent="0.3">
      <c r="J389" s="182"/>
      <c r="K389" s="182"/>
      <c r="X389" s="97"/>
      <c r="Y389" s="97"/>
    </row>
    <row r="390" spans="10:25" ht="15.75" customHeight="1" x14ac:dyDescent="0.3">
      <c r="J390" s="182"/>
      <c r="K390" s="182"/>
      <c r="X390" s="97"/>
      <c r="Y390" s="97"/>
    </row>
    <row r="391" spans="10:25" ht="15.75" customHeight="1" x14ac:dyDescent="0.3">
      <c r="J391" s="182"/>
      <c r="K391" s="182"/>
      <c r="X391" s="97"/>
      <c r="Y391" s="97"/>
    </row>
    <row r="392" spans="10:25" ht="15.75" customHeight="1" x14ac:dyDescent="0.3">
      <c r="J392" s="182"/>
      <c r="K392" s="182"/>
      <c r="X392" s="97"/>
      <c r="Y392" s="97"/>
    </row>
    <row r="393" spans="10:25" ht="15.75" customHeight="1" x14ac:dyDescent="0.3">
      <c r="J393" s="182"/>
      <c r="K393" s="182"/>
      <c r="X393" s="97"/>
      <c r="Y393" s="97"/>
    </row>
    <row r="394" spans="10:25" ht="15.75" customHeight="1" x14ac:dyDescent="0.3">
      <c r="J394" s="182"/>
      <c r="K394" s="182"/>
      <c r="X394" s="97"/>
      <c r="Y394" s="97"/>
    </row>
    <row r="395" spans="10:25" ht="15.75" customHeight="1" x14ac:dyDescent="0.3">
      <c r="J395" s="182"/>
      <c r="K395" s="182"/>
      <c r="X395" s="97"/>
      <c r="Y395" s="97"/>
    </row>
    <row r="396" spans="10:25" ht="15.75" customHeight="1" x14ac:dyDescent="0.3">
      <c r="J396" s="182"/>
      <c r="K396" s="182"/>
      <c r="X396" s="97"/>
      <c r="Y396" s="97"/>
    </row>
    <row r="397" spans="10:25" ht="15.75" customHeight="1" x14ac:dyDescent="0.3">
      <c r="J397" s="182"/>
      <c r="K397" s="182"/>
      <c r="X397" s="97"/>
      <c r="Y397" s="97"/>
    </row>
    <row r="398" spans="10:25" ht="15.75" customHeight="1" x14ac:dyDescent="0.3">
      <c r="J398" s="182"/>
      <c r="K398" s="182"/>
      <c r="X398" s="97"/>
      <c r="Y398" s="97"/>
    </row>
    <row r="399" spans="10:25" ht="15.75" customHeight="1" x14ac:dyDescent="0.3">
      <c r="J399" s="182"/>
      <c r="K399" s="182"/>
      <c r="X399" s="97"/>
      <c r="Y399" s="97"/>
    </row>
    <row r="400" spans="10:25" ht="15.75" customHeight="1" x14ac:dyDescent="0.3">
      <c r="J400" s="182"/>
      <c r="K400" s="182"/>
      <c r="X400" s="97"/>
      <c r="Y400" s="97"/>
    </row>
    <row r="401" spans="10:25" ht="15.75" customHeight="1" x14ac:dyDescent="0.3">
      <c r="J401" s="182"/>
      <c r="K401" s="182"/>
      <c r="X401" s="97"/>
      <c r="Y401" s="97"/>
    </row>
    <row r="402" spans="10:25" ht="15.75" customHeight="1" x14ac:dyDescent="0.3">
      <c r="J402" s="182"/>
      <c r="K402" s="182"/>
      <c r="X402" s="97"/>
      <c r="Y402" s="97"/>
    </row>
    <row r="403" spans="10:25" ht="15.75" customHeight="1" x14ac:dyDescent="0.3">
      <c r="J403" s="182"/>
      <c r="K403" s="182"/>
      <c r="X403" s="97"/>
      <c r="Y403" s="97"/>
    </row>
    <row r="404" spans="10:25" ht="15.75" customHeight="1" x14ac:dyDescent="0.3">
      <c r="J404" s="182"/>
      <c r="K404" s="182"/>
      <c r="X404" s="97"/>
      <c r="Y404" s="97"/>
    </row>
    <row r="405" spans="10:25" ht="15.75" customHeight="1" x14ac:dyDescent="0.3">
      <c r="J405" s="182"/>
      <c r="K405" s="182"/>
      <c r="X405" s="97"/>
      <c r="Y405" s="97"/>
    </row>
    <row r="406" spans="10:25" ht="15.75" customHeight="1" x14ac:dyDescent="0.3">
      <c r="J406" s="182"/>
      <c r="K406" s="182"/>
      <c r="X406" s="97"/>
      <c r="Y406" s="97"/>
    </row>
    <row r="407" spans="10:25" ht="15.75" customHeight="1" x14ac:dyDescent="0.3">
      <c r="J407" s="182"/>
      <c r="K407" s="182"/>
      <c r="X407" s="97"/>
      <c r="Y407" s="97"/>
    </row>
    <row r="408" spans="10:25" ht="15.75" customHeight="1" x14ac:dyDescent="0.3">
      <c r="J408" s="182"/>
      <c r="K408" s="182"/>
      <c r="X408" s="97"/>
      <c r="Y408" s="97"/>
    </row>
    <row r="409" spans="10:25" ht="15.75" customHeight="1" x14ac:dyDescent="0.3">
      <c r="J409" s="182"/>
      <c r="K409" s="182"/>
      <c r="X409" s="97"/>
      <c r="Y409" s="97"/>
    </row>
    <row r="410" spans="10:25" ht="15.75" customHeight="1" x14ac:dyDescent="0.3">
      <c r="J410" s="182"/>
      <c r="K410" s="182"/>
      <c r="X410" s="97"/>
      <c r="Y410" s="97"/>
    </row>
    <row r="411" spans="10:25" ht="15.75" customHeight="1" x14ac:dyDescent="0.3">
      <c r="J411" s="182"/>
      <c r="K411" s="182"/>
      <c r="X411" s="97"/>
      <c r="Y411" s="97"/>
    </row>
    <row r="412" spans="10:25" ht="15.75" customHeight="1" x14ac:dyDescent="0.3">
      <c r="J412" s="182"/>
      <c r="K412" s="182"/>
      <c r="X412" s="97"/>
      <c r="Y412" s="97"/>
    </row>
    <row r="413" spans="10:25" ht="15.75" customHeight="1" x14ac:dyDescent="0.3">
      <c r="J413" s="182"/>
      <c r="K413" s="182"/>
      <c r="X413" s="97"/>
      <c r="Y413" s="97"/>
    </row>
    <row r="414" spans="10:25" ht="15.75" customHeight="1" x14ac:dyDescent="0.3">
      <c r="J414" s="182"/>
      <c r="K414" s="182"/>
      <c r="X414" s="97"/>
      <c r="Y414" s="97"/>
    </row>
    <row r="415" spans="10:25" ht="15.75" customHeight="1" x14ac:dyDescent="0.3">
      <c r="J415" s="182"/>
      <c r="K415" s="182"/>
      <c r="X415" s="97"/>
      <c r="Y415" s="97"/>
    </row>
    <row r="416" spans="10:25" ht="15.75" customHeight="1" x14ac:dyDescent="0.3">
      <c r="J416" s="182"/>
      <c r="K416" s="182"/>
      <c r="X416" s="97"/>
      <c r="Y416" s="97"/>
    </row>
    <row r="417" spans="10:25" ht="15.75" customHeight="1" x14ac:dyDescent="0.3">
      <c r="J417" s="182"/>
      <c r="K417" s="182"/>
      <c r="X417" s="97"/>
      <c r="Y417" s="97"/>
    </row>
    <row r="418" spans="10:25" ht="15.75" customHeight="1" x14ac:dyDescent="0.3">
      <c r="J418" s="182"/>
      <c r="K418" s="182"/>
      <c r="X418" s="97"/>
      <c r="Y418" s="97"/>
    </row>
    <row r="419" spans="10:25" ht="15.75" customHeight="1" x14ac:dyDescent="0.3">
      <c r="J419" s="182"/>
      <c r="K419" s="182"/>
      <c r="X419" s="97"/>
      <c r="Y419" s="97"/>
    </row>
    <row r="420" spans="10:25" ht="15.75" customHeight="1" x14ac:dyDescent="0.3">
      <c r="J420" s="182"/>
      <c r="K420" s="182"/>
      <c r="X420" s="97"/>
      <c r="Y420" s="97"/>
    </row>
    <row r="421" spans="10:25" ht="15.75" customHeight="1" x14ac:dyDescent="0.3">
      <c r="J421" s="182"/>
      <c r="K421" s="182"/>
      <c r="X421" s="97"/>
      <c r="Y421" s="97"/>
    </row>
    <row r="422" spans="10:25" ht="15.75" customHeight="1" x14ac:dyDescent="0.3">
      <c r="J422" s="182"/>
      <c r="K422" s="182"/>
      <c r="X422" s="97"/>
      <c r="Y422" s="97"/>
    </row>
    <row r="423" spans="10:25" ht="15.75" customHeight="1" x14ac:dyDescent="0.3">
      <c r="J423" s="182"/>
      <c r="K423" s="182"/>
      <c r="X423" s="97"/>
      <c r="Y423" s="97"/>
    </row>
    <row r="424" spans="10:25" ht="15.75" customHeight="1" x14ac:dyDescent="0.3">
      <c r="J424" s="182"/>
      <c r="K424" s="182"/>
      <c r="X424" s="97"/>
      <c r="Y424" s="97"/>
    </row>
    <row r="425" spans="10:25" ht="15.75" customHeight="1" x14ac:dyDescent="0.3">
      <c r="J425" s="182"/>
      <c r="K425" s="182"/>
      <c r="X425" s="97"/>
      <c r="Y425" s="97"/>
    </row>
    <row r="426" spans="10:25" ht="15.75" customHeight="1" x14ac:dyDescent="0.3">
      <c r="J426" s="182"/>
      <c r="K426" s="182"/>
      <c r="X426" s="97"/>
      <c r="Y426" s="97"/>
    </row>
    <row r="427" spans="10:25" ht="15.75" customHeight="1" x14ac:dyDescent="0.3">
      <c r="J427" s="182"/>
      <c r="K427" s="182"/>
      <c r="X427" s="97"/>
      <c r="Y427" s="97"/>
    </row>
    <row r="428" spans="10:25" ht="15.75" customHeight="1" x14ac:dyDescent="0.3">
      <c r="J428" s="182"/>
      <c r="K428" s="182"/>
      <c r="X428" s="97"/>
      <c r="Y428" s="97"/>
    </row>
    <row r="429" spans="10:25" ht="15.75" customHeight="1" x14ac:dyDescent="0.3">
      <c r="J429" s="182"/>
      <c r="K429" s="182"/>
      <c r="X429" s="97"/>
      <c r="Y429" s="97"/>
    </row>
    <row r="430" spans="10:25" ht="15.75" customHeight="1" x14ac:dyDescent="0.3">
      <c r="J430" s="182"/>
      <c r="K430" s="182"/>
      <c r="X430" s="97"/>
      <c r="Y430" s="97"/>
    </row>
    <row r="431" spans="10:25" ht="15.75" customHeight="1" x14ac:dyDescent="0.3">
      <c r="J431" s="182"/>
      <c r="K431" s="182"/>
      <c r="X431" s="97"/>
      <c r="Y431" s="97"/>
    </row>
    <row r="432" spans="10:25" ht="15.75" customHeight="1" x14ac:dyDescent="0.3">
      <c r="J432" s="182"/>
      <c r="K432" s="182"/>
      <c r="X432" s="97"/>
      <c r="Y432" s="97"/>
    </row>
    <row r="433" spans="10:25" ht="15.75" customHeight="1" x14ac:dyDescent="0.3">
      <c r="J433" s="182"/>
      <c r="K433" s="182"/>
      <c r="X433" s="97"/>
      <c r="Y433" s="97"/>
    </row>
    <row r="434" spans="10:25" ht="15.75" customHeight="1" x14ac:dyDescent="0.3">
      <c r="J434" s="182"/>
      <c r="K434" s="182"/>
      <c r="X434" s="97"/>
      <c r="Y434" s="97"/>
    </row>
    <row r="435" spans="10:25" ht="15.75" customHeight="1" x14ac:dyDescent="0.3">
      <c r="J435" s="182"/>
      <c r="K435" s="182"/>
      <c r="X435" s="97"/>
      <c r="Y435" s="97"/>
    </row>
    <row r="436" spans="10:25" ht="15.75" customHeight="1" x14ac:dyDescent="0.3">
      <c r="J436" s="182"/>
      <c r="K436" s="182"/>
      <c r="X436" s="97"/>
      <c r="Y436" s="97"/>
    </row>
    <row r="437" spans="10:25" ht="15.75" customHeight="1" x14ac:dyDescent="0.3">
      <c r="J437" s="182"/>
      <c r="K437" s="182"/>
      <c r="X437" s="97"/>
      <c r="Y437" s="97"/>
    </row>
    <row r="438" spans="10:25" ht="15.75" customHeight="1" x14ac:dyDescent="0.3">
      <c r="J438" s="182"/>
      <c r="K438" s="182"/>
      <c r="X438" s="97"/>
      <c r="Y438" s="97"/>
    </row>
    <row r="439" spans="10:25" ht="15.75" customHeight="1" x14ac:dyDescent="0.3">
      <c r="J439" s="182"/>
      <c r="K439" s="182"/>
      <c r="X439" s="97"/>
      <c r="Y439" s="97"/>
    </row>
    <row r="440" spans="10:25" ht="15.75" customHeight="1" x14ac:dyDescent="0.3">
      <c r="J440" s="182"/>
      <c r="K440" s="182"/>
      <c r="X440" s="97"/>
      <c r="Y440" s="97"/>
    </row>
    <row r="441" spans="10:25" ht="15.75" customHeight="1" x14ac:dyDescent="0.3">
      <c r="J441" s="182"/>
      <c r="K441" s="182"/>
      <c r="X441" s="97"/>
      <c r="Y441" s="97"/>
    </row>
    <row r="442" spans="10:25" ht="15.75" customHeight="1" x14ac:dyDescent="0.3">
      <c r="J442" s="182"/>
      <c r="K442" s="182"/>
      <c r="X442" s="97"/>
      <c r="Y442" s="97"/>
    </row>
    <row r="443" spans="10:25" ht="15.75" customHeight="1" x14ac:dyDescent="0.3">
      <c r="J443" s="182"/>
      <c r="K443" s="182"/>
      <c r="X443" s="97"/>
      <c r="Y443" s="97"/>
    </row>
    <row r="444" spans="10:25" ht="15.75" customHeight="1" x14ac:dyDescent="0.3">
      <c r="J444" s="182"/>
      <c r="K444" s="182"/>
      <c r="X444" s="97"/>
      <c r="Y444" s="97"/>
    </row>
    <row r="445" spans="10:25" ht="15.75" customHeight="1" x14ac:dyDescent="0.3">
      <c r="J445" s="182"/>
      <c r="K445" s="182"/>
      <c r="X445" s="97"/>
      <c r="Y445" s="97"/>
    </row>
    <row r="446" spans="10:25" ht="15.75" customHeight="1" x14ac:dyDescent="0.3">
      <c r="J446" s="182"/>
      <c r="K446" s="182"/>
      <c r="X446" s="97"/>
      <c r="Y446" s="97"/>
    </row>
    <row r="447" spans="10:25" ht="15.75" customHeight="1" x14ac:dyDescent="0.3">
      <c r="J447" s="182"/>
      <c r="K447" s="182"/>
      <c r="X447" s="97"/>
      <c r="Y447" s="97"/>
    </row>
    <row r="448" spans="10:25" ht="15.75" customHeight="1" x14ac:dyDescent="0.3">
      <c r="J448" s="182"/>
      <c r="K448" s="182"/>
      <c r="X448" s="97"/>
      <c r="Y448" s="97"/>
    </row>
    <row r="449" spans="10:25" ht="15.75" customHeight="1" x14ac:dyDescent="0.3">
      <c r="J449" s="182"/>
      <c r="K449" s="182"/>
      <c r="X449" s="97"/>
      <c r="Y449" s="97"/>
    </row>
    <row r="450" spans="10:25" ht="15.75" customHeight="1" x14ac:dyDescent="0.3">
      <c r="J450" s="182"/>
      <c r="K450" s="182"/>
      <c r="X450" s="97"/>
      <c r="Y450" s="97"/>
    </row>
    <row r="451" spans="10:25" ht="15.75" customHeight="1" x14ac:dyDescent="0.3">
      <c r="J451" s="182"/>
      <c r="K451" s="182"/>
      <c r="X451" s="97"/>
      <c r="Y451" s="97"/>
    </row>
    <row r="452" spans="10:25" ht="15.75" customHeight="1" x14ac:dyDescent="0.3">
      <c r="J452" s="182"/>
      <c r="K452" s="182"/>
      <c r="X452" s="97"/>
      <c r="Y452" s="97"/>
    </row>
    <row r="453" spans="10:25" ht="15.75" customHeight="1" x14ac:dyDescent="0.3">
      <c r="J453" s="182"/>
      <c r="K453" s="182"/>
      <c r="X453" s="97"/>
      <c r="Y453" s="97"/>
    </row>
    <row r="454" spans="10:25" ht="15.75" customHeight="1" x14ac:dyDescent="0.3">
      <c r="J454" s="182"/>
      <c r="K454" s="182"/>
      <c r="X454" s="97"/>
      <c r="Y454" s="97"/>
    </row>
    <row r="455" spans="10:25" ht="15.75" customHeight="1" x14ac:dyDescent="0.3">
      <c r="J455" s="182"/>
      <c r="K455" s="182"/>
      <c r="X455" s="97"/>
      <c r="Y455" s="97"/>
    </row>
    <row r="456" spans="10:25" ht="15.75" customHeight="1" x14ac:dyDescent="0.3">
      <c r="J456" s="182"/>
      <c r="K456" s="182"/>
      <c r="X456" s="97"/>
      <c r="Y456" s="97"/>
    </row>
    <row r="457" spans="10:25" ht="15.75" customHeight="1" x14ac:dyDescent="0.3">
      <c r="J457" s="182"/>
      <c r="K457" s="182"/>
      <c r="X457" s="97"/>
      <c r="Y457" s="97"/>
    </row>
    <row r="458" spans="10:25" ht="15.75" customHeight="1" x14ac:dyDescent="0.3">
      <c r="J458" s="182"/>
      <c r="K458" s="182"/>
      <c r="X458" s="97"/>
      <c r="Y458" s="97"/>
    </row>
    <row r="459" spans="10:25" ht="15.75" customHeight="1" x14ac:dyDescent="0.3">
      <c r="J459" s="182"/>
      <c r="K459" s="182"/>
      <c r="X459" s="97"/>
      <c r="Y459" s="97"/>
    </row>
    <row r="460" spans="10:25" ht="15.75" customHeight="1" x14ac:dyDescent="0.3">
      <c r="J460" s="182"/>
      <c r="K460" s="182"/>
      <c r="X460" s="97"/>
      <c r="Y460" s="97"/>
    </row>
    <row r="461" spans="10:25" ht="15.75" customHeight="1" x14ac:dyDescent="0.3">
      <c r="J461" s="182"/>
      <c r="K461" s="182"/>
      <c r="X461" s="97"/>
      <c r="Y461" s="97"/>
    </row>
    <row r="462" spans="10:25" ht="15.75" customHeight="1" x14ac:dyDescent="0.3">
      <c r="J462" s="182"/>
      <c r="K462" s="182"/>
      <c r="X462" s="97"/>
      <c r="Y462" s="97"/>
    </row>
    <row r="463" spans="10:25" ht="15.75" customHeight="1" x14ac:dyDescent="0.3">
      <c r="J463" s="182"/>
      <c r="K463" s="182"/>
      <c r="X463" s="97"/>
      <c r="Y463" s="97"/>
    </row>
    <row r="464" spans="10:25" ht="15.75" customHeight="1" x14ac:dyDescent="0.3">
      <c r="J464" s="182"/>
      <c r="K464" s="182"/>
      <c r="X464" s="97"/>
      <c r="Y464" s="97"/>
    </row>
    <row r="465" spans="10:25" ht="15.75" customHeight="1" x14ac:dyDescent="0.3">
      <c r="J465" s="182"/>
      <c r="K465" s="182"/>
      <c r="X465" s="97"/>
      <c r="Y465" s="97"/>
    </row>
    <row r="466" spans="10:25" ht="15.75" customHeight="1" x14ac:dyDescent="0.3">
      <c r="J466" s="182"/>
      <c r="K466" s="182"/>
      <c r="X466" s="97"/>
      <c r="Y466" s="97"/>
    </row>
    <row r="467" spans="10:25" ht="15.75" customHeight="1" x14ac:dyDescent="0.3">
      <c r="J467" s="182"/>
      <c r="K467" s="182"/>
      <c r="X467" s="97"/>
      <c r="Y467" s="97"/>
    </row>
    <row r="468" spans="10:25" ht="15.75" customHeight="1" x14ac:dyDescent="0.3">
      <c r="J468" s="182"/>
      <c r="K468" s="182"/>
      <c r="X468" s="97"/>
      <c r="Y468" s="97"/>
    </row>
    <row r="469" spans="10:25" ht="15.75" customHeight="1" x14ac:dyDescent="0.3">
      <c r="J469" s="182"/>
      <c r="K469" s="182"/>
      <c r="X469" s="97"/>
      <c r="Y469" s="97"/>
    </row>
    <row r="470" spans="10:25" ht="15.75" customHeight="1" x14ac:dyDescent="0.3">
      <c r="J470" s="182"/>
      <c r="K470" s="182"/>
      <c r="X470" s="97"/>
      <c r="Y470" s="97"/>
    </row>
    <row r="471" spans="10:25" ht="15.75" customHeight="1" x14ac:dyDescent="0.3">
      <c r="J471" s="182"/>
      <c r="K471" s="182"/>
      <c r="X471" s="97"/>
      <c r="Y471" s="97"/>
    </row>
    <row r="472" spans="10:25" ht="15.75" customHeight="1" x14ac:dyDescent="0.3">
      <c r="J472" s="182"/>
      <c r="K472" s="182"/>
      <c r="X472" s="97"/>
      <c r="Y472" s="97"/>
    </row>
    <row r="473" spans="10:25" ht="15.75" customHeight="1" x14ac:dyDescent="0.3">
      <c r="J473" s="182"/>
      <c r="K473" s="182"/>
      <c r="X473" s="97"/>
      <c r="Y473" s="97"/>
    </row>
    <row r="474" spans="10:25" ht="15.75" customHeight="1" x14ac:dyDescent="0.3">
      <c r="J474" s="182"/>
      <c r="K474" s="182"/>
      <c r="X474" s="97"/>
      <c r="Y474" s="97"/>
    </row>
    <row r="475" spans="10:25" ht="15.75" customHeight="1" x14ac:dyDescent="0.3">
      <c r="J475" s="182"/>
      <c r="K475" s="182"/>
      <c r="X475" s="97"/>
      <c r="Y475" s="97"/>
    </row>
    <row r="476" spans="10:25" ht="15.75" customHeight="1" x14ac:dyDescent="0.3">
      <c r="J476" s="182"/>
      <c r="K476" s="182"/>
      <c r="X476" s="97"/>
      <c r="Y476" s="97"/>
    </row>
    <row r="477" spans="10:25" ht="15.75" customHeight="1" x14ac:dyDescent="0.3">
      <c r="J477" s="182"/>
      <c r="K477" s="182"/>
      <c r="X477" s="97"/>
      <c r="Y477" s="97"/>
    </row>
    <row r="478" spans="10:25" ht="15.75" customHeight="1" x14ac:dyDescent="0.3">
      <c r="J478" s="182"/>
      <c r="K478" s="182"/>
      <c r="X478" s="97"/>
      <c r="Y478" s="97"/>
    </row>
    <row r="479" spans="10:25" ht="15.75" customHeight="1" x14ac:dyDescent="0.3">
      <c r="J479" s="182"/>
      <c r="K479" s="182"/>
      <c r="X479" s="97"/>
      <c r="Y479" s="97"/>
    </row>
    <row r="480" spans="10:25" ht="15.75" customHeight="1" x14ac:dyDescent="0.3">
      <c r="J480" s="182"/>
      <c r="K480" s="182"/>
      <c r="X480" s="97"/>
      <c r="Y480" s="97"/>
    </row>
    <row r="481" spans="10:25" ht="15.75" customHeight="1" x14ac:dyDescent="0.3">
      <c r="J481" s="182"/>
      <c r="K481" s="182"/>
      <c r="X481" s="97"/>
      <c r="Y481" s="97"/>
    </row>
    <row r="482" spans="10:25" ht="15.75" customHeight="1" x14ac:dyDescent="0.3">
      <c r="J482" s="182"/>
      <c r="K482" s="182"/>
      <c r="X482" s="97"/>
      <c r="Y482" s="97"/>
    </row>
    <row r="483" spans="10:25" ht="15.75" customHeight="1" x14ac:dyDescent="0.3">
      <c r="J483" s="182"/>
      <c r="K483" s="182"/>
      <c r="X483" s="97"/>
      <c r="Y483" s="97"/>
    </row>
    <row r="484" spans="10:25" ht="15.75" customHeight="1" x14ac:dyDescent="0.3">
      <c r="J484" s="182"/>
      <c r="K484" s="182"/>
      <c r="X484" s="97"/>
      <c r="Y484" s="97"/>
    </row>
    <row r="485" spans="10:25" ht="15.75" customHeight="1" x14ac:dyDescent="0.3">
      <c r="J485" s="182"/>
      <c r="K485" s="182"/>
      <c r="X485" s="97"/>
      <c r="Y485" s="97"/>
    </row>
    <row r="486" spans="10:25" ht="15.75" customHeight="1" x14ac:dyDescent="0.3">
      <c r="J486" s="182"/>
      <c r="K486" s="182"/>
      <c r="X486" s="97"/>
      <c r="Y486" s="97"/>
    </row>
    <row r="487" spans="10:25" ht="15.75" customHeight="1" x14ac:dyDescent="0.3">
      <c r="J487" s="182"/>
      <c r="K487" s="182"/>
      <c r="X487" s="97"/>
      <c r="Y487" s="97"/>
    </row>
    <row r="488" spans="10:25" ht="15.75" customHeight="1" x14ac:dyDescent="0.3">
      <c r="J488" s="182"/>
      <c r="K488" s="182"/>
      <c r="X488" s="97"/>
      <c r="Y488" s="97"/>
    </row>
    <row r="489" spans="10:25" ht="15.75" customHeight="1" x14ac:dyDescent="0.3">
      <c r="J489" s="182"/>
      <c r="K489" s="182"/>
      <c r="X489" s="97"/>
      <c r="Y489" s="97"/>
    </row>
    <row r="490" spans="10:25" ht="15.75" customHeight="1" x14ac:dyDescent="0.3">
      <c r="J490" s="182"/>
      <c r="K490" s="182"/>
      <c r="X490" s="97"/>
      <c r="Y490" s="97"/>
    </row>
    <row r="491" spans="10:25" ht="15.75" customHeight="1" x14ac:dyDescent="0.3">
      <c r="J491" s="182"/>
      <c r="K491" s="182"/>
      <c r="X491" s="97"/>
      <c r="Y491" s="97"/>
    </row>
    <row r="492" spans="10:25" ht="15.75" customHeight="1" x14ac:dyDescent="0.3">
      <c r="J492" s="182"/>
      <c r="K492" s="182"/>
      <c r="X492" s="97"/>
      <c r="Y492" s="97"/>
    </row>
    <row r="493" spans="10:25" ht="15.75" customHeight="1" x14ac:dyDescent="0.3">
      <c r="J493" s="182"/>
      <c r="K493" s="182"/>
      <c r="X493" s="97"/>
      <c r="Y493" s="97"/>
    </row>
    <row r="494" spans="10:25" ht="15.75" customHeight="1" x14ac:dyDescent="0.3">
      <c r="J494" s="182"/>
      <c r="K494" s="182"/>
      <c r="X494" s="97"/>
      <c r="Y494" s="97"/>
    </row>
    <row r="495" spans="10:25" ht="15.75" customHeight="1" x14ac:dyDescent="0.3">
      <c r="J495" s="182"/>
      <c r="K495" s="182"/>
      <c r="X495" s="97"/>
      <c r="Y495" s="97"/>
    </row>
    <row r="496" spans="10:25" ht="15.75" customHeight="1" x14ac:dyDescent="0.3">
      <c r="J496" s="182"/>
      <c r="K496" s="182"/>
      <c r="X496" s="97"/>
      <c r="Y496" s="97"/>
    </row>
    <row r="497" spans="10:25" ht="15.75" customHeight="1" x14ac:dyDescent="0.3">
      <c r="J497" s="182"/>
      <c r="K497" s="182"/>
      <c r="X497" s="97"/>
      <c r="Y497" s="97"/>
    </row>
    <row r="498" spans="10:25" ht="15.75" customHeight="1" x14ac:dyDescent="0.3">
      <c r="J498" s="182"/>
      <c r="K498" s="182"/>
      <c r="X498" s="97"/>
      <c r="Y498" s="97"/>
    </row>
    <row r="499" spans="10:25" ht="15.75" customHeight="1" x14ac:dyDescent="0.3">
      <c r="J499" s="182"/>
      <c r="K499" s="182"/>
      <c r="X499" s="97"/>
      <c r="Y499" s="97"/>
    </row>
    <row r="500" spans="10:25" ht="15.75" customHeight="1" x14ac:dyDescent="0.3">
      <c r="J500" s="182"/>
      <c r="K500" s="182"/>
      <c r="X500" s="97"/>
      <c r="Y500" s="97"/>
    </row>
    <row r="501" spans="10:25" ht="15.75" customHeight="1" x14ac:dyDescent="0.3">
      <c r="J501" s="182"/>
      <c r="K501" s="182"/>
      <c r="X501" s="97"/>
      <c r="Y501" s="97"/>
    </row>
    <row r="502" spans="10:25" ht="15.75" customHeight="1" x14ac:dyDescent="0.3">
      <c r="J502" s="182"/>
      <c r="K502" s="182"/>
      <c r="X502" s="97"/>
      <c r="Y502" s="97"/>
    </row>
    <row r="503" spans="10:25" ht="15.75" customHeight="1" x14ac:dyDescent="0.3">
      <c r="J503" s="182"/>
      <c r="K503" s="182"/>
      <c r="X503" s="97"/>
      <c r="Y503" s="97"/>
    </row>
    <row r="504" spans="10:25" ht="15.75" customHeight="1" x14ac:dyDescent="0.3">
      <c r="J504" s="182"/>
      <c r="K504" s="182"/>
      <c r="X504" s="97"/>
      <c r="Y504" s="97"/>
    </row>
    <row r="505" spans="10:25" ht="15.75" customHeight="1" x14ac:dyDescent="0.3">
      <c r="J505" s="182"/>
      <c r="K505" s="182"/>
      <c r="X505" s="97"/>
      <c r="Y505" s="97"/>
    </row>
    <row r="506" spans="10:25" ht="15.75" customHeight="1" x14ac:dyDescent="0.3">
      <c r="J506" s="182"/>
      <c r="K506" s="182"/>
      <c r="X506" s="97"/>
      <c r="Y506" s="97"/>
    </row>
    <row r="507" spans="10:25" ht="15.75" customHeight="1" x14ac:dyDescent="0.3">
      <c r="J507" s="182"/>
      <c r="K507" s="182"/>
      <c r="X507" s="97"/>
      <c r="Y507" s="97"/>
    </row>
    <row r="508" spans="10:25" ht="15.75" customHeight="1" x14ac:dyDescent="0.3">
      <c r="J508" s="182"/>
      <c r="K508" s="182"/>
      <c r="X508" s="97"/>
      <c r="Y508" s="97"/>
    </row>
    <row r="509" spans="10:25" ht="15.75" customHeight="1" x14ac:dyDescent="0.3">
      <c r="J509" s="182"/>
      <c r="K509" s="182"/>
      <c r="X509" s="97"/>
      <c r="Y509" s="97"/>
    </row>
    <row r="510" spans="10:25" ht="15.75" customHeight="1" x14ac:dyDescent="0.3">
      <c r="J510" s="182"/>
      <c r="K510" s="182"/>
      <c r="X510" s="97"/>
      <c r="Y510" s="97"/>
    </row>
    <row r="511" spans="10:25" ht="15.75" customHeight="1" x14ac:dyDescent="0.3">
      <c r="J511" s="182"/>
      <c r="K511" s="182"/>
      <c r="X511" s="97"/>
      <c r="Y511" s="97"/>
    </row>
    <row r="512" spans="10:25" ht="15.75" customHeight="1" x14ac:dyDescent="0.3">
      <c r="J512" s="182"/>
      <c r="K512" s="182"/>
      <c r="X512" s="97"/>
      <c r="Y512" s="97"/>
    </row>
    <row r="513" spans="10:25" ht="15.75" customHeight="1" x14ac:dyDescent="0.3">
      <c r="J513" s="182"/>
      <c r="K513" s="182"/>
      <c r="X513" s="97"/>
      <c r="Y513" s="97"/>
    </row>
    <row r="514" spans="10:25" ht="15.75" customHeight="1" x14ac:dyDescent="0.3">
      <c r="J514" s="182"/>
      <c r="K514" s="182"/>
      <c r="X514" s="97"/>
      <c r="Y514" s="97"/>
    </row>
    <row r="515" spans="10:25" ht="15.75" customHeight="1" x14ac:dyDescent="0.3">
      <c r="J515" s="182"/>
      <c r="K515" s="182"/>
      <c r="X515" s="97"/>
      <c r="Y515" s="97"/>
    </row>
    <row r="516" spans="10:25" ht="15.75" customHeight="1" x14ac:dyDescent="0.3">
      <c r="J516" s="182"/>
      <c r="K516" s="182"/>
      <c r="X516" s="97"/>
      <c r="Y516" s="97"/>
    </row>
    <row r="517" spans="10:25" ht="15.75" customHeight="1" x14ac:dyDescent="0.3">
      <c r="J517" s="182"/>
      <c r="K517" s="182"/>
      <c r="X517" s="97"/>
      <c r="Y517" s="97"/>
    </row>
    <row r="518" spans="10:25" ht="15.75" customHeight="1" x14ac:dyDescent="0.3">
      <c r="J518" s="182"/>
      <c r="K518" s="182"/>
      <c r="X518" s="97"/>
      <c r="Y518" s="97"/>
    </row>
    <row r="519" spans="10:25" ht="15.75" customHeight="1" x14ac:dyDescent="0.3">
      <c r="J519" s="182"/>
      <c r="K519" s="182"/>
      <c r="X519" s="97"/>
      <c r="Y519" s="97"/>
    </row>
    <row r="520" spans="10:25" ht="15.75" customHeight="1" x14ac:dyDescent="0.3">
      <c r="J520" s="182"/>
      <c r="K520" s="182"/>
      <c r="X520" s="97"/>
      <c r="Y520" s="97"/>
    </row>
    <row r="521" spans="10:25" ht="15.75" customHeight="1" x14ac:dyDescent="0.3">
      <c r="J521" s="182"/>
      <c r="K521" s="182"/>
      <c r="X521" s="97"/>
      <c r="Y521" s="97"/>
    </row>
    <row r="522" spans="10:25" ht="15.75" customHeight="1" x14ac:dyDescent="0.3">
      <c r="J522" s="182"/>
      <c r="K522" s="182"/>
      <c r="X522" s="97"/>
      <c r="Y522" s="97"/>
    </row>
    <row r="523" spans="10:25" ht="15.75" customHeight="1" x14ac:dyDescent="0.3">
      <c r="J523" s="182"/>
      <c r="K523" s="182"/>
      <c r="X523" s="97"/>
      <c r="Y523" s="97"/>
    </row>
    <row r="524" spans="10:25" ht="15.75" customHeight="1" x14ac:dyDescent="0.3">
      <c r="J524" s="182"/>
      <c r="K524" s="182"/>
      <c r="X524" s="97"/>
      <c r="Y524" s="97"/>
    </row>
    <row r="525" spans="10:25" ht="15.75" customHeight="1" x14ac:dyDescent="0.3">
      <c r="J525" s="182"/>
      <c r="K525" s="182"/>
      <c r="X525" s="97"/>
      <c r="Y525" s="97"/>
    </row>
    <row r="526" spans="10:25" ht="15.75" customHeight="1" x14ac:dyDescent="0.3">
      <c r="J526" s="182"/>
      <c r="K526" s="182"/>
      <c r="X526" s="97"/>
      <c r="Y526" s="97"/>
    </row>
    <row r="527" spans="10:25" ht="15.75" customHeight="1" x14ac:dyDescent="0.3">
      <c r="J527" s="182"/>
      <c r="K527" s="182"/>
      <c r="X527" s="97"/>
      <c r="Y527" s="97"/>
    </row>
    <row r="528" spans="10:25" ht="15.75" customHeight="1" x14ac:dyDescent="0.3">
      <c r="J528" s="182"/>
      <c r="K528" s="182"/>
      <c r="X528" s="97"/>
      <c r="Y528" s="97"/>
    </row>
    <row r="529" spans="10:25" ht="15.75" customHeight="1" x14ac:dyDescent="0.3">
      <c r="J529" s="182"/>
      <c r="K529" s="182"/>
      <c r="X529" s="97"/>
      <c r="Y529" s="97"/>
    </row>
    <row r="530" spans="10:25" ht="15.75" customHeight="1" x14ac:dyDescent="0.3">
      <c r="J530" s="182"/>
      <c r="K530" s="182"/>
      <c r="X530" s="97"/>
      <c r="Y530" s="97"/>
    </row>
    <row r="531" spans="10:25" ht="15.75" customHeight="1" x14ac:dyDescent="0.3">
      <c r="J531" s="182"/>
      <c r="K531" s="182"/>
      <c r="X531" s="97"/>
      <c r="Y531" s="97"/>
    </row>
    <row r="532" spans="10:25" ht="15.75" customHeight="1" x14ac:dyDescent="0.3">
      <c r="J532" s="182"/>
      <c r="K532" s="182"/>
      <c r="X532" s="97"/>
      <c r="Y532" s="97"/>
    </row>
    <row r="533" spans="10:25" ht="15.75" customHeight="1" x14ac:dyDescent="0.3">
      <c r="J533" s="182"/>
      <c r="K533" s="182"/>
      <c r="X533" s="97"/>
      <c r="Y533" s="97"/>
    </row>
    <row r="534" spans="10:25" ht="15.75" customHeight="1" x14ac:dyDescent="0.3">
      <c r="J534" s="182"/>
      <c r="K534" s="182"/>
      <c r="X534" s="97"/>
      <c r="Y534" s="97"/>
    </row>
    <row r="535" spans="10:25" ht="15.75" customHeight="1" x14ac:dyDescent="0.3">
      <c r="J535" s="182"/>
      <c r="K535" s="182"/>
      <c r="X535" s="97"/>
      <c r="Y535" s="97"/>
    </row>
    <row r="536" spans="10:25" ht="15.75" customHeight="1" x14ac:dyDescent="0.3">
      <c r="J536" s="182"/>
      <c r="K536" s="182"/>
      <c r="X536" s="97"/>
      <c r="Y536" s="97"/>
    </row>
    <row r="537" spans="10:25" ht="15.75" customHeight="1" x14ac:dyDescent="0.3">
      <c r="J537" s="182"/>
      <c r="K537" s="182"/>
      <c r="X537" s="97"/>
      <c r="Y537" s="97"/>
    </row>
    <row r="538" spans="10:25" ht="15.75" customHeight="1" x14ac:dyDescent="0.3">
      <c r="J538" s="182"/>
      <c r="K538" s="182"/>
      <c r="X538" s="97"/>
      <c r="Y538" s="97"/>
    </row>
    <row r="539" spans="10:25" ht="15.75" customHeight="1" x14ac:dyDescent="0.3">
      <c r="J539" s="182"/>
      <c r="K539" s="182"/>
      <c r="X539" s="97"/>
      <c r="Y539" s="97"/>
    </row>
    <row r="540" spans="10:25" ht="15.75" customHeight="1" x14ac:dyDescent="0.3">
      <c r="J540" s="182"/>
      <c r="K540" s="182"/>
      <c r="X540" s="97"/>
      <c r="Y540" s="97"/>
    </row>
    <row r="541" spans="10:25" ht="15.75" customHeight="1" x14ac:dyDescent="0.3">
      <c r="J541" s="182"/>
      <c r="K541" s="182"/>
      <c r="X541" s="97"/>
      <c r="Y541" s="97"/>
    </row>
    <row r="542" spans="10:25" ht="15.75" customHeight="1" x14ac:dyDescent="0.3">
      <c r="J542" s="182"/>
      <c r="K542" s="182"/>
      <c r="X542" s="97"/>
      <c r="Y542" s="97"/>
    </row>
    <row r="543" spans="10:25" ht="15.75" customHeight="1" x14ac:dyDescent="0.3">
      <c r="J543" s="182"/>
      <c r="K543" s="182"/>
      <c r="X543" s="97"/>
      <c r="Y543" s="97"/>
    </row>
    <row r="544" spans="10:25" ht="15.75" customHeight="1" x14ac:dyDescent="0.3">
      <c r="J544" s="182"/>
      <c r="K544" s="182"/>
      <c r="X544" s="97"/>
      <c r="Y544" s="97"/>
    </row>
    <row r="545" spans="10:25" ht="15.75" customHeight="1" x14ac:dyDescent="0.3">
      <c r="J545" s="182"/>
      <c r="K545" s="182"/>
      <c r="X545" s="97"/>
      <c r="Y545" s="97"/>
    </row>
    <row r="546" spans="10:25" ht="15.75" customHeight="1" x14ac:dyDescent="0.3">
      <c r="J546" s="182"/>
      <c r="K546" s="182"/>
      <c r="X546" s="97"/>
      <c r="Y546" s="97"/>
    </row>
    <row r="547" spans="10:25" ht="15.75" customHeight="1" x14ac:dyDescent="0.3">
      <c r="J547" s="182"/>
      <c r="K547" s="182"/>
      <c r="X547" s="97"/>
      <c r="Y547" s="97"/>
    </row>
    <row r="548" spans="10:25" ht="15.75" customHeight="1" x14ac:dyDescent="0.3">
      <c r="J548" s="182"/>
      <c r="K548" s="182"/>
      <c r="X548" s="97"/>
      <c r="Y548" s="97"/>
    </row>
    <row r="549" spans="10:25" ht="15.75" customHeight="1" x14ac:dyDescent="0.3">
      <c r="J549" s="182"/>
      <c r="K549" s="182"/>
      <c r="X549" s="97"/>
      <c r="Y549" s="97"/>
    </row>
    <row r="550" spans="10:25" ht="15.75" customHeight="1" x14ac:dyDescent="0.3">
      <c r="J550" s="182"/>
      <c r="K550" s="182"/>
      <c r="X550" s="97"/>
      <c r="Y550" s="97"/>
    </row>
    <row r="551" spans="10:25" ht="15.75" customHeight="1" x14ac:dyDescent="0.3">
      <c r="J551" s="182"/>
      <c r="K551" s="182"/>
      <c r="X551" s="97"/>
      <c r="Y551" s="97"/>
    </row>
    <row r="552" spans="10:25" ht="15.75" customHeight="1" x14ac:dyDescent="0.3">
      <c r="J552" s="182"/>
      <c r="K552" s="182"/>
      <c r="X552" s="97"/>
      <c r="Y552" s="97"/>
    </row>
    <row r="553" spans="10:25" ht="15.75" customHeight="1" x14ac:dyDescent="0.3">
      <c r="J553" s="182"/>
      <c r="K553" s="182"/>
      <c r="X553" s="97"/>
      <c r="Y553" s="97"/>
    </row>
    <row r="554" spans="10:25" ht="15.75" customHeight="1" x14ac:dyDescent="0.3">
      <c r="J554" s="182"/>
      <c r="K554" s="182"/>
      <c r="X554" s="97"/>
      <c r="Y554" s="97"/>
    </row>
    <row r="555" spans="10:25" ht="15.75" customHeight="1" x14ac:dyDescent="0.3">
      <c r="J555" s="182"/>
      <c r="K555" s="182"/>
      <c r="X555" s="97"/>
      <c r="Y555" s="97"/>
    </row>
    <row r="556" spans="10:25" ht="15.75" customHeight="1" x14ac:dyDescent="0.3">
      <c r="J556" s="182"/>
      <c r="K556" s="182"/>
      <c r="X556" s="97"/>
      <c r="Y556" s="97"/>
    </row>
    <row r="557" spans="10:25" ht="15.75" customHeight="1" x14ac:dyDescent="0.3">
      <c r="J557" s="182"/>
      <c r="K557" s="182"/>
      <c r="X557" s="97"/>
      <c r="Y557" s="97"/>
    </row>
    <row r="558" spans="10:25" ht="15.75" customHeight="1" x14ac:dyDescent="0.3">
      <c r="J558" s="182"/>
      <c r="K558" s="182"/>
      <c r="X558" s="97"/>
      <c r="Y558" s="97"/>
    </row>
    <row r="559" spans="10:25" ht="15.75" customHeight="1" x14ac:dyDescent="0.3">
      <c r="J559" s="182"/>
      <c r="K559" s="182"/>
      <c r="X559" s="97"/>
      <c r="Y559" s="97"/>
    </row>
    <row r="560" spans="10:25" ht="15.75" customHeight="1" x14ac:dyDescent="0.3">
      <c r="J560" s="182"/>
      <c r="K560" s="182"/>
      <c r="X560" s="97"/>
      <c r="Y560" s="97"/>
    </row>
    <row r="561" spans="10:25" ht="15.75" customHeight="1" x14ac:dyDescent="0.3">
      <c r="J561" s="182"/>
      <c r="K561" s="182"/>
      <c r="X561" s="97"/>
      <c r="Y561" s="97"/>
    </row>
    <row r="562" spans="10:25" ht="15.75" customHeight="1" x14ac:dyDescent="0.3">
      <c r="J562" s="182"/>
      <c r="K562" s="182"/>
      <c r="X562" s="97"/>
      <c r="Y562" s="97"/>
    </row>
    <row r="563" spans="10:25" ht="15.75" customHeight="1" x14ac:dyDescent="0.3">
      <c r="J563" s="182"/>
      <c r="K563" s="182"/>
      <c r="X563" s="97"/>
      <c r="Y563" s="97"/>
    </row>
    <row r="564" spans="10:25" ht="15.75" customHeight="1" x14ac:dyDescent="0.3">
      <c r="J564" s="182"/>
      <c r="K564" s="182"/>
      <c r="X564" s="97"/>
      <c r="Y564" s="97"/>
    </row>
    <row r="565" spans="10:25" ht="15.75" customHeight="1" x14ac:dyDescent="0.3">
      <c r="J565" s="182"/>
      <c r="K565" s="182"/>
      <c r="X565" s="97"/>
      <c r="Y565" s="97"/>
    </row>
    <row r="566" spans="10:25" ht="15.75" customHeight="1" x14ac:dyDescent="0.3">
      <c r="J566" s="182"/>
      <c r="K566" s="182"/>
      <c r="X566" s="97"/>
      <c r="Y566" s="97"/>
    </row>
    <row r="567" spans="10:25" ht="15.75" customHeight="1" x14ac:dyDescent="0.3">
      <c r="J567" s="182"/>
      <c r="K567" s="182"/>
      <c r="X567" s="97"/>
      <c r="Y567" s="97"/>
    </row>
    <row r="568" spans="10:25" ht="15.75" customHeight="1" x14ac:dyDescent="0.3">
      <c r="J568" s="182"/>
      <c r="K568" s="182"/>
      <c r="X568" s="97"/>
      <c r="Y568" s="97"/>
    </row>
    <row r="569" spans="10:25" ht="15.75" customHeight="1" x14ac:dyDescent="0.3">
      <c r="J569" s="182"/>
      <c r="K569" s="182"/>
      <c r="X569" s="97"/>
      <c r="Y569" s="97"/>
    </row>
    <row r="570" spans="10:25" ht="15.75" customHeight="1" x14ac:dyDescent="0.3">
      <c r="J570" s="182"/>
      <c r="K570" s="182"/>
      <c r="X570" s="97"/>
      <c r="Y570" s="97"/>
    </row>
    <row r="571" spans="10:25" ht="15.75" customHeight="1" x14ac:dyDescent="0.3">
      <c r="J571" s="182"/>
      <c r="K571" s="182"/>
      <c r="X571" s="97"/>
      <c r="Y571" s="97"/>
    </row>
    <row r="572" spans="10:25" ht="15.75" customHeight="1" x14ac:dyDescent="0.3">
      <c r="J572" s="182"/>
      <c r="K572" s="182"/>
      <c r="X572" s="97"/>
      <c r="Y572" s="97"/>
    </row>
    <row r="573" spans="10:25" ht="15.75" customHeight="1" x14ac:dyDescent="0.3">
      <c r="J573" s="182"/>
      <c r="K573" s="182"/>
      <c r="X573" s="97"/>
      <c r="Y573" s="97"/>
    </row>
    <row r="574" spans="10:25" ht="15.75" customHeight="1" x14ac:dyDescent="0.3">
      <c r="J574" s="182"/>
      <c r="K574" s="182"/>
      <c r="X574" s="97"/>
      <c r="Y574" s="97"/>
    </row>
    <row r="575" spans="10:25" ht="15.75" customHeight="1" x14ac:dyDescent="0.3">
      <c r="J575" s="182"/>
      <c r="K575" s="182"/>
      <c r="X575" s="97"/>
      <c r="Y575" s="97"/>
    </row>
    <row r="576" spans="10:25" ht="15.75" customHeight="1" x14ac:dyDescent="0.3">
      <c r="J576" s="182"/>
      <c r="K576" s="182"/>
      <c r="X576" s="97"/>
      <c r="Y576" s="97"/>
    </row>
    <row r="577" spans="10:25" ht="15.75" customHeight="1" x14ac:dyDescent="0.3">
      <c r="J577" s="182"/>
      <c r="K577" s="182"/>
      <c r="X577" s="97"/>
      <c r="Y577" s="97"/>
    </row>
    <row r="578" spans="10:25" ht="15.75" customHeight="1" x14ac:dyDescent="0.3">
      <c r="J578" s="182"/>
      <c r="K578" s="182"/>
      <c r="X578" s="97"/>
      <c r="Y578" s="97"/>
    </row>
    <row r="579" spans="10:25" ht="15.75" customHeight="1" x14ac:dyDescent="0.3">
      <c r="J579" s="182"/>
      <c r="K579" s="182"/>
      <c r="X579" s="97"/>
      <c r="Y579" s="97"/>
    </row>
    <row r="580" spans="10:25" ht="15.75" customHeight="1" x14ac:dyDescent="0.3">
      <c r="J580" s="182"/>
      <c r="K580" s="182"/>
      <c r="X580" s="97"/>
      <c r="Y580" s="97"/>
    </row>
    <row r="581" spans="10:25" ht="15.75" customHeight="1" x14ac:dyDescent="0.3">
      <c r="J581" s="182"/>
      <c r="K581" s="182"/>
      <c r="X581" s="97"/>
      <c r="Y581" s="97"/>
    </row>
    <row r="582" spans="10:25" ht="15.75" customHeight="1" x14ac:dyDescent="0.3">
      <c r="J582" s="182"/>
      <c r="K582" s="182"/>
      <c r="X582" s="97"/>
      <c r="Y582" s="97"/>
    </row>
    <row r="583" spans="10:25" ht="15.75" customHeight="1" x14ac:dyDescent="0.3">
      <c r="J583" s="182"/>
      <c r="K583" s="182"/>
      <c r="X583" s="97"/>
      <c r="Y583" s="97"/>
    </row>
    <row r="584" spans="10:25" ht="15.75" customHeight="1" x14ac:dyDescent="0.3">
      <c r="J584" s="182"/>
      <c r="K584" s="182"/>
      <c r="X584" s="97"/>
      <c r="Y584" s="97"/>
    </row>
    <row r="585" spans="10:25" ht="15.75" customHeight="1" x14ac:dyDescent="0.3">
      <c r="J585" s="182"/>
      <c r="K585" s="182"/>
      <c r="X585" s="97"/>
      <c r="Y585" s="97"/>
    </row>
    <row r="586" spans="10:25" ht="15.75" customHeight="1" x14ac:dyDescent="0.3">
      <c r="J586" s="182"/>
      <c r="K586" s="182"/>
      <c r="X586" s="97"/>
      <c r="Y586" s="97"/>
    </row>
    <row r="587" spans="10:25" ht="15.75" customHeight="1" x14ac:dyDescent="0.3">
      <c r="J587" s="182"/>
      <c r="K587" s="182"/>
      <c r="X587" s="97"/>
      <c r="Y587" s="97"/>
    </row>
    <row r="588" spans="10:25" ht="15.75" customHeight="1" x14ac:dyDescent="0.3">
      <c r="J588" s="182"/>
      <c r="K588" s="182"/>
      <c r="X588" s="97"/>
      <c r="Y588" s="97"/>
    </row>
    <row r="589" spans="10:25" ht="15.75" customHeight="1" x14ac:dyDescent="0.3">
      <c r="J589" s="182"/>
      <c r="K589" s="182"/>
      <c r="X589" s="97"/>
      <c r="Y589" s="97"/>
    </row>
    <row r="590" spans="10:25" ht="15.75" customHeight="1" x14ac:dyDescent="0.3">
      <c r="J590" s="182"/>
      <c r="K590" s="182"/>
      <c r="X590" s="97"/>
      <c r="Y590" s="97"/>
    </row>
    <row r="591" spans="10:25" ht="15.75" customHeight="1" x14ac:dyDescent="0.3">
      <c r="J591" s="182"/>
      <c r="K591" s="182"/>
      <c r="X591" s="97"/>
      <c r="Y591" s="97"/>
    </row>
    <row r="592" spans="10:25" ht="15.75" customHeight="1" x14ac:dyDescent="0.3">
      <c r="J592" s="182"/>
      <c r="K592" s="182"/>
      <c r="X592" s="97"/>
      <c r="Y592" s="97"/>
    </row>
    <row r="593" spans="10:25" ht="15.75" customHeight="1" x14ac:dyDescent="0.3">
      <c r="J593" s="182"/>
      <c r="K593" s="182"/>
      <c r="X593" s="97"/>
      <c r="Y593" s="97"/>
    </row>
    <row r="594" spans="10:25" ht="15.75" customHeight="1" x14ac:dyDescent="0.3">
      <c r="J594" s="182"/>
      <c r="K594" s="182"/>
      <c r="X594" s="97"/>
      <c r="Y594" s="97"/>
    </row>
    <row r="595" spans="10:25" ht="15.75" customHeight="1" x14ac:dyDescent="0.3">
      <c r="J595" s="182"/>
      <c r="K595" s="182"/>
      <c r="X595" s="97"/>
      <c r="Y595" s="97"/>
    </row>
    <row r="596" spans="10:25" ht="15.75" customHeight="1" x14ac:dyDescent="0.3">
      <c r="J596" s="182"/>
      <c r="K596" s="182"/>
      <c r="X596" s="97"/>
      <c r="Y596" s="97"/>
    </row>
    <row r="597" spans="10:25" ht="15.75" customHeight="1" x14ac:dyDescent="0.3">
      <c r="J597" s="182"/>
      <c r="K597" s="182"/>
      <c r="X597" s="97"/>
      <c r="Y597" s="97"/>
    </row>
    <row r="598" spans="10:25" ht="15.75" customHeight="1" x14ac:dyDescent="0.3">
      <c r="J598" s="182"/>
      <c r="K598" s="182"/>
      <c r="X598" s="97"/>
      <c r="Y598" s="97"/>
    </row>
    <row r="599" spans="10:25" ht="15.75" customHeight="1" x14ac:dyDescent="0.3">
      <c r="J599" s="182"/>
      <c r="K599" s="182"/>
      <c r="X599" s="97"/>
      <c r="Y599" s="97"/>
    </row>
    <row r="600" spans="10:25" ht="15.75" customHeight="1" x14ac:dyDescent="0.3">
      <c r="J600" s="182"/>
      <c r="K600" s="182"/>
      <c r="X600" s="97"/>
      <c r="Y600" s="97"/>
    </row>
    <row r="601" spans="10:25" ht="15.75" customHeight="1" x14ac:dyDescent="0.3">
      <c r="J601" s="182"/>
      <c r="K601" s="182"/>
      <c r="X601" s="97"/>
      <c r="Y601" s="97"/>
    </row>
    <row r="602" spans="10:25" ht="15.75" customHeight="1" x14ac:dyDescent="0.3">
      <c r="J602" s="182"/>
      <c r="K602" s="182"/>
      <c r="X602" s="97"/>
      <c r="Y602" s="97"/>
    </row>
    <row r="603" spans="10:25" ht="15.75" customHeight="1" x14ac:dyDescent="0.3">
      <c r="J603" s="182"/>
      <c r="K603" s="182"/>
      <c r="X603" s="97"/>
      <c r="Y603" s="97"/>
    </row>
    <row r="604" spans="10:25" ht="15.75" customHeight="1" x14ac:dyDescent="0.3">
      <c r="J604" s="182"/>
      <c r="K604" s="182"/>
      <c r="X604" s="97"/>
      <c r="Y604" s="97"/>
    </row>
    <row r="605" spans="10:25" ht="15.75" customHeight="1" x14ac:dyDescent="0.3">
      <c r="J605" s="182"/>
      <c r="K605" s="182"/>
      <c r="X605" s="97"/>
      <c r="Y605" s="97"/>
    </row>
    <row r="606" spans="10:25" ht="15.75" customHeight="1" x14ac:dyDescent="0.3">
      <c r="J606" s="182"/>
      <c r="K606" s="182"/>
      <c r="X606" s="97"/>
      <c r="Y606" s="97"/>
    </row>
    <row r="607" spans="10:25" ht="15.75" customHeight="1" x14ac:dyDescent="0.3">
      <c r="J607" s="182"/>
      <c r="K607" s="182"/>
      <c r="X607" s="97"/>
      <c r="Y607" s="97"/>
    </row>
    <row r="608" spans="10:25" ht="15.75" customHeight="1" x14ac:dyDescent="0.3">
      <c r="J608" s="182"/>
      <c r="K608" s="182"/>
      <c r="X608" s="97"/>
      <c r="Y608" s="97"/>
    </row>
    <row r="609" spans="10:25" ht="15.75" customHeight="1" x14ac:dyDescent="0.3">
      <c r="J609" s="182"/>
      <c r="K609" s="182"/>
      <c r="X609" s="97"/>
      <c r="Y609" s="97"/>
    </row>
    <row r="610" spans="10:25" ht="15.75" customHeight="1" x14ac:dyDescent="0.3">
      <c r="J610" s="182"/>
      <c r="K610" s="182"/>
      <c r="X610" s="97"/>
      <c r="Y610" s="97"/>
    </row>
    <row r="611" spans="10:25" ht="15.75" customHeight="1" x14ac:dyDescent="0.3">
      <c r="J611" s="182"/>
      <c r="K611" s="182"/>
      <c r="X611" s="97"/>
      <c r="Y611" s="97"/>
    </row>
    <row r="612" spans="10:25" ht="15.75" customHeight="1" x14ac:dyDescent="0.3">
      <c r="J612" s="182"/>
      <c r="K612" s="182"/>
      <c r="X612" s="97"/>
      <c r="Y612" s="97"/>
    </row>
    <row r="613" spans="10:25" ht="15.75" customHeight="1" x14ac:dyDescent="0.3">
      <c r="J613" s="182"/>
      <c r="K613" s="182"/>
      <c r="X613" s="97"/>
      <c r="Y613" s="97"/>
    </row>
    <row r="614" spans="10:25" ht="15.75" customHeight="1" x14ac:dyDescent="0.3">
      <c r="J614" s="182"/>
      <c r="K614" s="182"/>
      <c r="X614" s="97"/>
      <c r="Y614" s="97"/>
    </row>
    <row r="615" spans="10:25" ht="15.75" customHeight="1" x14ac:dyDescent="0.3">
      <c r="J615" s="182"/>
      <c r="K615" s="182"/>
      <c r="X615" s="97"/>
      <c r="Y615" s="97"/>
    </row>
    <row r="616" spans="10:25" ht="15.75" customHeight="1" x14ac:dyDescent="0.3">
      <c r="J616" s="182"/>
      <c r="K616" s="182"/>
      <c r="X616" s="97"/>
      <c r="Y616" s="97"/>
    </row>
    <row r="617" spans="10:25" ht="15.75" customHeight="1" x14ac:dyDescent="0.3">
      <c r="J617" s="182"/>
      <c r="K617" s="182"/>
      <c r="X617" s="97"/>
      <c r="Y617" s="97"/>
    </row>
    <row r="618" spans="10:25" ht="15.75" customHeight="1" x14ac:dyDescent="0.3">
      <c r="J618" s="182"/>
      <c r="K618" s="182"/>
      <c r="X618" s="97"/>
      <c r="Y618" s="97"/>
    </row>
    <row r="619" spans="10:25" ht="15.75" customHeight="1" x14ac:dyDescent="0.3">
      <c r="J619" s="182"/>
      <c r="K619" s="182"/>
      <c r="X619" s="97"/>
      <c r="Y619" s="97"/>
    </row>
    <row r="620" spans="10:25" ht="15.75" customHeight="1" x14ac:dyDescent="0.3">
      <c r="J620" s="182"/>
      <c r="K620" s="182"/>
      <c r="X620" s="97"/>
      <c r="Y620" s="97"/>
    </row>
    <row r="621" spans="10:25" ht="15.75" customHeight="1" x14ac:dyDescent="0.3">
      <c r="J621" s="182"/>
      <c r="K621" s="182"/>
      <c r="X621" s="97"/>
      <c r="Y621" s="97"/>
    </row>
    <row r="622" spans="10:25" ht="15.75" customHeight="1" x14ac:dyDescent="0.3">
      <c r="J622" s="182"/>
      <c r="K622" s="182"/>
      <c r="X622" s="97"/>
      <c r="Y622" s="97"/>
    </row>
    <row r="623" spans="10:25" ht="15.75" customHeight="1" x14ac:dyDescent="0.3">
      <c r="J623" s="182"/>
      <c r="K623" s="182"/>
      <c r="X623" s="97"/>
      <c r="Y623" s="97"/>
    </row>
    <row r="624" spans="10:25" ht="15.75" customHeight="1" x14ac:dyDescent="0.3">
      <c r="J624" s="182"/>
      <c r="K624" s="182"/>
      <c r="X624" s="97"/>
      <c r="Y624" s="97"/>
    </row>
    <row r="625" spans="10:25" ht="15.75" customHeight="1" x14ac:dyDescent="0.3">
      <c r="J625" s="182"/>
      <c r="K625" s="182"/>
      <c r="X625" s="97"/>
      <c r="Y625" s="97"/>
    </row>
    <row r="626" spans="10:25" ht="15.75" customHeight="1" x14ac:dyDescent="0.3">
      <c r="J626" s="182"/>
      <c r="K626" s="182"/>
      <c r="X626" s="97"/>
      <c r="Y626" s="97"/>
    </row>
    <row r="627" spans="10:25" ht="15.75" customHeight="1" x14ac:dyDescent="0.3">
      <c r="J627" s="182"/>
      <c r="K627" s="182"/>
      <c r="X627" s="97"/>
      <c r="Y627" s="97"/>
    </row>
    <row r="628" spans="10:25" ht="15.75" customHeight="1" x14ac:dyDescent="0.3">
      <c r="J628" s="182"/>
      <c r="K628" s="182"/>
      <c r="X628" s="97"/>
      <c r="Y628" s="97"/>
    </row>
    <row r="629" spans="10:25" ht="15.75" customHeight="1" x14ac:dyDescent="0.3">
      <c r="J629" s="182"/>
      <c r="K629" s="182"/>
      <c r="X629" s="97"/>
      <c r="Y629" s="97"/>
    </row>
    <row r="630" spans="10:25" ht="15.75" customHeight="1" x14ac:dyDescent="0.3">
      <c r="J630" s="182"/>
      <c r="K630" s="182"/>
      <c r="X630" s="97"/>
      <c r="Y630" s="97"/>
    </row>
    <row r="631" spans="10:25" ht="15.75" customHeight="1" x14ac:dyDescent="0.3">
      <c r="J631" s="182"/>
      <c r="K631" s="182"/>
      <c r="X631" s="97"/>
      <c r="Y631" s="97"/>
    </row>
    <row r="632" spans="10:25" ht="15.75" customHeight="1" x14ac:dyDescent="0.3">
      <c r="J632" s="182"/>
      <c r="K632" s="182"/>
      <c r="X632" s="97"/>
      <c r="Y632" s="97"/>
    </row>
    <row r="633" spans="10:25" ht="15.75" customHeight="1" x14ac:dyDescent="0.3">
      <c r="J633" s="182"/>
      <c r="K633" s="182"/>
      <c r="X633" s="97"/>
      <c r="Y633" s="97"/>
    </row>
    <row r="634" spans="10:25" ht="15.75" customHeight="1" x14ac:dyDescent="0.3">
      <c r="J634" s="182"/>
      <c r="K634" s="182"/>
      <c r="X634" s="97"/>
      <c r="Y634" s="97"/>
    </row>
    <row r="635" spans="10:25" ht="15.75" customHeight="1" x14ac:dyDescent="0.3">
      <c r="J635" s="182"/>
      <c r="K635" s="182"/>
      <c r="X635" s="97"/>
      <c r="Y635" s="97"/>
    </row>
    <row r="636" spans="10:25" ht="15.75" customHeight="1" x14ac:dyDescent="0.3">
      <c r="J636" s="182"/>
      <c r="K636" s="182"/>
      <c r="X636" s="97"/>
      <c r="Y636" s="97"/>
    </row>
    <row r="637" spans="10:25" ht="15.75" customHeight="1" x14ac:dyDescent="0.3">
      <c r="J637" s="182"/>
      <c r="K637" s="182"/>
      <c r="X637" s="97"/>
      <c r="Y637" s="97"/>
    </row>
    <row r="638" spans="10:25" ht="15.75" customHeight="1" x14ac:dyDescent="0.3">
      <c r="J638" s="182"/>
      <c r="K638" s="182"/>
      <c r="X638" s="97"/>
      <c r="Y638" s="97"/>
    </row>
    <row r="639" spans="10:25" ht="15.75" customHeight="1" x14ac:dyDescent="0.3">
      <c r="J639" s="182"/>
      <c r="K639" s="182"/>
      <c r="X639" s="97"/>
      <c r="Y639" s="97"/>
    </row>
    <row r="640" spans="10:25" ht="15.75" customHeight="1" x14ac:dyDescent="0.3">
      <c r="J640" s="182"/>
      <c r="K640" s="182"/>
      <c r="X640" s="97"/>
      <c r="Y640" s="97"/>
    </row>
    <row r="641" spans="10:25" ht="15.75" customHeight="1" x14ac:dyDescent="0.3">
      <c r="J641" s="182"/>
      <c r="K641" s="182"/>
      <c r="X641" s="97"/>
      <c r="Y641" s="97"/>
    </row>
    <row r="642" spans="10:25" ht="15.75" customHeight="1" x14ac:dyDescent="0.3">
      <c r="J642" s="182"/>
      <c r="K642" s="182"/>
      <c r="X642" s="97"/>
      <c r="Y642" s="97"/>
    </row>
    <row r="643" spans="10:25" ht="15.75" customHeight="1" x14ac:dyDescent="0.3">
      <c r="J643" s="182"/>
      <c r="K643" s="182"/>
      <c r="X643" s="97"/>
      <c r="Y643" s="97"/>
    </row>
    <row r="644" spans="10:25" ht="15.75" customHeight="1" x14ac:dyDescent="0.3">
      <c r="J644" s="182"/>
      <c r="K644" s="182"/>
      <c r="X644" s="97"/>
      <c r="Y644" s="97"/>
    </row>
    <row r="645" spans="10:25" ht="15.75" customHeight="1" x14ac:dyDescent="0.3">
      <c r="J645" s="182"/>
      <c r="K645" s="182"/>
      <c r="X645" s="97"/>
      <c r="Y645" s="97"/>
    </row>
    <row r="646" spans="10:25" ht="15.75" customHeight="1" x14ac:dyDescent="0.3">
      <c r="J646" s="182"/>
      <c r="K646" s="182"/>
      <c r="X646" s="97"/>
      <c r="Y646" s="97"/>
    </row>
    <row r="647" spans="10:25" ht="15.75" customHeight="1" x14ac:dyDescent="0.3">
      <c r="J647" s="182"/>
      <c r="K647" s="182"/>
      <c r="X647" s="97"/>
      <c r="Y647" s="97"/>
    </row>
    <row r="648" spans="10:25" ht="15.75" customHeight="1" x14ac:dyDescent="0.3">
      <c r="J648" s="182"/>
      <c r="K648" s="182"/>
      <c r="X648" s="97"/>
      <c r="Y648" s="97"/>
    </row>
    <row r="649" spans="10:25" ht="15.75" customHeight="1" x14ac:dyDescent="0.3">
      <c r="J649" s="182"/>
      <c r="K649" s="182"/>
      <c r="X649" s="97"/>
      <c r="Y649" s="97"/>
    </row>
    <row r="650" spans="10:25" ht="15.75" customHeight="1" x14ac:dyDescent="0.3">
      <c r="J650" s="182"/>
      <c r="K650" s="182"/>
      <c r="X650" s="97"/>
      <c r="Y650" s="97"/>
    </row>
    <row r="651" spans="10:25" ht="15.75" customHeight="1" x14ac:dyDescent="0.3">
      <c r="J651" s="182"/>
      <c r="K651" s="182"/>
      <c r="X651" s="97"/>
      <c r="Y651" s="97"/>
    </row>
    <row r="652" spans="10:25" ht="15.75" customHeight="1" x14ac:dyDescent="0.3">
      <c r="J652" s="182"/>
      <c r="K652" s="182"/>
      <c r="X652" s="97"/>
      <c r="Y652" s="97"/>
    </row>
    <row r="653" spans="10:25" ht="15.75" customHeight="1" x14ac:dyDescent="0.3">
      <c r="J653" s="182"/>
      <c r="K653" s="182"/>
      <c r="X653" s="97"/>
      <c r="Y653" s="97"/>
    </row>
    <row r="654" spans="10:25" ht="15.75" customHeight="1" x14ac:dyDescent="0.3">
      <c r="J654" s="182"/>
      <c r="K654" s="182"/>
      <c r="X654" s="97"/>
      <c r="Y654" s="97"/>
    </row>
    <row r="655" spans="10:25" ht="15.75" customHeight="1" x14ac:dyDescent="0.3">
      <c r="J655" s="182"/>
      <c r="K655" s="182"/>
      <c r="X655" s="97"/>
      <c r="Y655" s="97"/>
    </row>
    <row r="656" spans="10:25" ht="15.75" customHeight="1" x14ac:dyDescent="0.3">
      <c r="J656" s="182"/>
      <c r="K656" s="182"/>
      <c r="X656" s="97"/>
      <c r="Y656" s="97"/>
    </row>
    <row r="657" spans="10:25" ht="15.75" customHeight="1" x14ac:dyDescent="0.3">
      <c r="J657" s="182"/>
      <c r="K657" s="182"/>
      <c r="X657" s="97"/>
      <c r="Y657" s="97"/>
    </row>
    <row r="658" spans="10:25" ht="15.75" customHeight="1" x14ac:dyDescent="0.3">
      <c r="J658" s="182"/>
      <c r="K658" s="182"/>
      <c r="X658" s="97"/>
      <c r="Y658" s="97"/>
    </row>
    <row r="659" spans="10:25" ht="15.75" customHeight="1" x14ac:dyDescent="0.3">
      <c r="J659" s="182"/>
      <c r="K659" s="182"/>
      <c r="X659" s="97"/>
      <c r="Y659" s="97"/>
    </row>
    <row r="660" spans="10:25" ht="15.75" customHeight="1" x14ac:dyDescent="0.3">
      <c r="J660" s="182"/>
      <c r="K660" s="182"/>
      <c r="X660" s="97"/>
      <c r="Y660" s="97"/>
    </row>
    <row r="661" spans="10:25" ht="15.75" customHeight="1" x14ac:dyDescent="0.3">
      <c r="J661" s="182"/>
      <c r="K661" s="182"/>
      <c r="X661" s="97"/>
      <c r="Y661" s="97"/>
    </row>
    <row r="662" spans="10:25" ht="15.75" customHeight="1" x14ac:dyDescent="0.3">
      <c r="J662" s="182"/>
      <c r="K662" s="182"/>
      <c r="X662" s="97"/>
      <c r="Y662" s="97"/>
    </row>
    <row r="663" spans="10:25" ht="15.75" customHeight="1" x14ac:dyDescent="0.3">
      <c r="J663" s="182"/>
      <c r="K663" s="182"/>
      <c r="X663" s="97"/>
      <c r="Y663" s="97"/>
    </row>
    <row r="664" spans="10:25" ht="15.75" customHeight="1" x14ac:dyDescent="0.3">
      <c r="J664" s="182"/>
      <c r="K664" s="182"/>
      <c r="X664" s="97"/>
      <c r="Y664" s="97"/>
    </row>
    <row r="665" spans="10:25" ht="15.75" customHeight="1" x14ac:dyDescent="0.3">
      <c r="J665" s="182"/>
      <c r="K665" s="182"/>
      <c r="X665" s="97"/>
      <c r="Y665" s="97"/>
    </row>
    <row r="666" spans="10:25" ht="15.75" customHeight="1" x14ac:dyDescent="0.3">
      <c r="J666" s="182"/>
      <c r="K666" s="182"/>
      <c r="X666" s="97"/>
      <c r="Y666" s="97"/>
    </row>
    <row r="667" spans="10:25" ht="15.75" customHeight="1" x14ac:dyDescent="0.3">
      <c r="J667" s="182"/>
      <c r="K667" s="182"/>
      <c r="X667" s="97"/>
      <c r="Y667" s="97"/>
    </row>
    <row r="668" spans="10:25" ht="15.75" customHeight="1" x14ac:dyDescent="0.3">
      <c r="J668" s="182"/>
      <c r="K668" s="182"/>
      <c r="X668" s="97"/>
      <c r="Y668" s="97"/>
    </row>
    <row r="669" spans="10:25" ht="15.75" customHeight="1" x14ac:dyDescent="0.3">
      <c r="J669" s="182"/>
      <c r="K669" s="182"/>
      <c r="X669" s="97"/>
      <c r="Y669" s="97"/>
    </row>
    <row r="670" spans="10:25" ht="15.75" customHeight="1" x14ac:dyDescent="0.3">
      <c r="J670" s="182"/>
      <c r="K670" s="182"/>
      <c r="X670" s="97"/>
      <c r="Y670" s="97"/>
    </row>
    <row r="671" spans="10:25" ht="15.75" customHeight="1" x14ac:dyDescent="0.3">
      <c r="J671" s="182"/>
      <c r="K671" s="182"/>
      <c r="X671" s="97"/>
      <c r="Y671" s="97"/>
    </row>
    <row r="672" spans="10:25" ht="15.75" customHeight="1" x14ac:dyDescent="0.3">
      <c r="J672" s="182"/>
      <c r="K672" s="182"/>
      <c r="X672" s="97"/>
      <c r="Y672" s="97"/>
    </row>
    <row r="673" spans="10:25" ht="15.75" customHeight="1" x14ac:dyDescent="0.3">
      <c r="J673" s="182"/>
      <c r="K673" s="182"/>
      <c r="X673" s="97"/>
      <c r="Y673" s="97"/>
    </row>
    <row r="674" spans="10:25" ht="15.75" customHeight="1" x14ac:dyDescent="0.3">
      <c r="J674" s="182"/>
      <c r="K674" s="182"/>
      <c r="X674" s="97"/>
      <c r="Y674" s="97"/>
    </row>
    <row r="675" spans="10:25" ht="15.75" customHeight="1" x14ac:dyDescent="0.3">
      <c r="J675" s="182"/>
      <c r="K675" s="182"/>
      <c r="X675" s="97"/>
      <c r="Y675" s="97"/>
    </row>
    <row r="676" spans="10:25" ht="15.75" customHeight="1" x14ac:dyDescent="0.3">
      <c r="J676" s="182"/>
      <c r="K676" s="182"/>
      <c r="X676" s="97"/>
      <c r="Y676" s="97"/>
    </row>
    <row r="677" spans="10:25" ht="15.75" customHeight="1" x14ac:dyDescent="0.3">
      <c r="J677" s="182"/>
      <c r="K677" s="182"/>
      <c r="X677" s="97"/>
      <c r="Y677" s="97"/>
    </row>
    <row r="678" spans="10:25" ht="15.75" customHeight="1" x14ac:dyDescent="0.3">
      <c r="J678" s="182"/>
      <c r="K678" s="182"/>
      <c r="X678" s="97"/>
      <c r="Y678" s="97"/>
    </row>
    <row r="679" spans="10:25" ht="15.75" customHeight="1" x14ac:dyDescent="0.3">
      <c r="J679" s="182"/>
      <c r="K679" s="182"/>
      <c r="X679" s="97"/>
      <c r="Y679" s="97"/>
    </row>
    <row r="680" spans="10:25" ht="15.75" customHeight="1" x14ac:dyDescent="0.3">
      <c r="J680" s="182"/>
      <c r="K680" s="182"/>
      <c r="X680" s="97"/>
      <c r="Y680" s="97"/>
    </row>
    <row r="681" spans="10:25" ht="15.75" customHeight="1" x14ac:dyDescent="0.3">
      <c r="J681" s="182"/>
      <c r="K681" s="182"/>
      <c r="X681" s="97"/>
      <c r="Y681" s="97"/>
    </row>
    <row r="682" spans="10:25" ht="15.75" customHeight="1" x14ac:dyDescent="0.3">
      <c r="J682" s="182"/>
      <c r="K682" s="182"/>
      <c r="X682" s="97"/>
      <c r="Y682" s="97"/>
    </row>
    <row r="683" spans="10:25" ht="15.75" customHeight="1" x14ac:dyDescent="0.3">
      <c r="J683" s="182"/>
      <c r="K683" s="182"/>
      <c r="X683" s="97"/>
      <c r="Y683" s="97"/>
    </row>
    <row r="684" spans="10:25" ht="15.75" customHeight="1" x14ac:dyDescent="0.3">
      <c r="J684" s="182"/>
      <c r="K684" s="182"/>
      <c r="X684" s="97"/>
      <c r="Y684" s="97"/>
    </row>
    <row r="685" spans="10:25" ht="15.75" customHeight="1" x14ac:dyDescent="0.3">
      <c r="J685" s="182"/>
      <c r="K685" s="182"/>
      <c r="X685" s="97"/>
      <c r="Y685" s="97"/>
    </row>
    <row r="686" spans="10:25" ht="15.75" customHeight="1" x14ac:dyDescent="0.3">
      <c r="J686" s="182"/>
      <c r="K686" s="182"/>
      <c r="X686" s="97"/>
      <c r="Y686" s="97"/>
    </row>
    <row r="687" spans="10:25" ht="15.75" customHeight="1" x14ac:dyDescent="0.3">
      <c r="J687" s="182"/>
      <c r="K687" s="182"/>
      <c r="X687" s="97"/>
      <c r="Y687" s="97"/>
    </row>
    <row r="688" spans="10:25" ht="15.75" customHeight="1" x14ac:dyDescent="0.3">
      <c r="J688" s="182"/>
      <c r="K688" s="182"/>
      <c r="X688" s="97"/>
      <c r="Y688" s="97"/>
    </row>
    <row r="689" spans="10:25" ht="15.75" customHeight="1" x14ac:dyDescent="0.3">
      <c r="J689" s="182"/>
      <c r="K689" s="182"/>
      <c r="X689" s="97"/>
      <c r="Y689" s="97"/>
    </row>
    <row r="690" spans="10:25" ht="15.75" customHeight="1" x14ac:dyDescent="0.3">
      <c r="J690" s="182"/>
      <c r="K690" s="182"/>
      <c r="X690" s="97"/>
      <c r="Y690" s="97"/>
    </row>
    <row r="691" spans="10:25" ht="15.75" customHeight="1" x14ac:dyDescent="0.3">
      <c r="J691" s="182"/>
      <c r="K691" s="182"/>
      <c r="X691" s="97"/>
      <c r="Y691" s="97"/>
    </row>
    <row r="692" spans="10:25" ht="15.75" customHeight="1" x14ac:dyDescent="0.3">
      <c r="J692" s="182"/>
      <c r="K692" s="182"/>
      <c r="X692" s="97"/>
      <c r="Y692" s="97"/>
    </row>
    <row r="693" spans="10:25" ht="15.75" customHeight="1" x14ac:dyDescent="0.3">
      <c r="J693" s="182"/>
      <c r="K693" s="182"/>
      <c r="X693" s="97"/>
      <c r="Y693" s="97"/>
    </row>
    <row r="694" spans="10:25" ht="15.75" customHeight="1" x14ac:dyDescent="0.3">
      <c r="J694" s="182"/>
      <c r="K694" s="182"/>
      <c r="X694" s="97"/>
      <c r="Y694" s="97"/>
    </row>
    <row r="695" spans="10:25" ht="15.75" customHeight="1" x14ac:dyDescent="0.3">
      <c r="J695" s="182"/>
      <c r="K695" s="182"/>
      <c r="X695" s="97"/>
      <c r="Y695" s="97"/>
    </row>
    <row r="696" spans="10:25" ht="15.75" customHeight="1" x14ac:dyDescent="0.3">
      <c r="J696" s="182"/>
      <c r="K696" s="182"/>
      <c r="X696" s="97"/>
      <c r="Y696" s="97"/>
    </row>
    <row r="697" spans="10:25" ht="15.75" customHeight="1" x14ac:dyDescent="0.3">
      <c r="J697" s="182"/>
      <c r="K697" s="182"/>
      <c r="X697" s="97"/>
      <c r="Y697" s="97"/>
    </row>
    <row r="698" spans="10:25" ht="15.75" customHeight="1" x14ac:dyDescent="0.3">
      <c r="J698" s="182"/>
      <c r="K698" s="182"/>
      <c r="X698" s="97"/>
      <c r="Y698" s="97"/>
    </row>
    <row r="699" spans="10:25" ht="15.75" customHeight="1" x14ac:dyDescent="0.3">
      <c r="J699" s="182"/>
      <c r="K699" s="182"/>
      <c r="X699" s="97"/>
      <c r="Y699" s="97"/>
    </row>
    <row r="700" spans="10:25" ht="15.75" customHeight="1" x14ac:dyDescent="0.3">
      <c r="J700" s="182"/>
      <c r="K700" s="182"/>
      <c r="X700" s="97"/>
      <c r="Y700" s="97"/>
    </row>
    <row r="701" spans="10:25" ht="15.75" customHeight="1" x14ac:dyDescent="0.3">
      <c r="J701" s="182"/>
      <c r="K701" s="182"/>
      <c r="X701" s="97"/>
      <c r="Y701" s="97"/>
    </row>
    <row r="702" spans="10:25" ht="15.75" customHeight="1" x14ac:dyDescent="0.3">
      <c r="J702" s="182"/>
      <c r="K702" s="182"/>
      <c r="X702" s="97"/>
      <c r="Y702" s="97"/>
    </row>
    <row r="703" spans="10:25" ht="15.75" customHeight="1" x14ac:dyDescent="0.3">
      <c r="J703" s="182"/>
      <c r="K703" s="182"/>
      <c r="X703" s="97"/>
      <c r="Y703" s="97"/>
    </row>
    <row r="704" spans="10:25" ht="15.75" customHeight="1" x14ac:dyDescent="0.3">
      <c r="J704" s="182"/>
      <c r="K704" s="182"/>
      <c r="X704" s="97"/>
      <c r="Y704" s="97"/>
    </row>
    <row r="705" spans="10:25" ht="15.75" customHeight="1" x14ac:dyDescent="0.3">
      <c r="J705" s="182"/>
      <c r="K705" s="182"/>
      <c r="X705" s="97"/>
      <c r="Y705" s="97"/>
    </row>
    <row r="706" spans="10:25" ht="15.75" customHeight="1" x14ac:dyDescent="0.3">
      <c r="J706" s="182"/>
      <c r="K706" s="182"/>
      <c r="X706" s="97"/>
      <c r="Y706" s="97"/>
    </row>
    <row r="707" spans="10:25" ht="15.75" customHeight="1" x14ac:dyDescent="0.3">
      <c r="J707" s="182"/>
      <c r="K707" s="182"/>
      <c r="X707" s="97"/>
      <c r="Y707" s="97"/>
    </row>
    <row r="708" spans="10:25" ht="15.75" customHeight="1" x14ac:dyDescent="0.3">
      <c r="J708" s="182"/>
      <c r="K708" s="182"/>
      <c r="X708" s="97"/>
      <c r="Y708" s="97"/>
    </row>
    <row r="709" spans="10:25" ht="15.75" customHeight="1" x14ac:dyDescent="0.3">
      <c r="J709" s="182"/>
      <c r="K709" s="182"/>
      <c r="X709" s="97"/>
      <c r="Y709" s="97"/>
    </row>
    <row r="710" spans="10:25" ht="15.75" customHeight="1" x14ac:dyDescent="0.3">
      <c r="J710" s="182"/>
      <c r="K710" s="182"/>
      <c r="X710" s="97"/>
      <c r="Y710" s="97"/>
    </row>
    <row r="711" spans="10:25" ht="15.75" customHeight="1" x14ac:dyDescent="0.3">
      <c r="J711" s="182"/>
      <c r="K711" s="182"/>
      <c r="X711" s="97"/>
      <c r="Y711" s="97"/>
    </row>
    <row r="712" spans="10:25" ht="15.75" customHeight="1" x14ac:dyDescent="0.3">
      <c r="J712" s="182"/>
      <c r="K712" s="182"/>
      <c r="X712" s="97"/>
      <c r="Y712" s="97"/>
    </row>
    <row r="713" spans="10:25" ht="15.75" customHeight="1" x14ac:dyDescent="0.3">
      <c r="J713" s="182"/>
      <c r="K713" s="182"/>
      <c r="X713" s="97"/>
      <c r="Y713" s="97"/>
    </row>
    <row r="714" spans="10:25" ht="15.75" customHeight="1" x14ac:dyDescent="0.3">
      <c r="J714" s="182"/>
      <c r="K714" s="182"/>
      <c r="X714" s="97"/>
      <c r="Y714" s="97"/>
    </row>
    <row r="715" spans="10:25" ht="15.75" customHeight="1" x14ac:dyDescent="0.3">
      <c r="J715" s="182"/>
      <c r="K715" s="182"/>
      <c r="X715" s="97"/>
      <c r="Y715" s="97"/>
    </row>
    <row r="716" spans="10:25" ht="15.75" customHeight="1" x14ac:dyDescent="0.3">
      <c r="J716" s="182"/>
      <c r="K716" s="182"/>
      <c r="X716" s="97"/>
      <c r="Y716" s="97"/>
    </row>
    <row r="717" spans="10:25" ht="15.75" customHeight="1" x14ac:dyDescent="0.3">
      <c r="J717" s="182"/>
      <c r="K717" s="182"/>
      <c r="X717" s="97"/>
      <c r="Y717" s="97"/>
    </row>
    <row r="718" spans="10:25" ht="15.75" customHeight="1" x14ac:dyDescent="0.3">
      <c r="J718" s="182"/>
      <c r="K718" s="182"/>
      <c r="X718" s="97"/>
      <c r="Y718" s="97"/>
    </row>
    <row r="719" spans="10:25" ht="15.75" customHeight="1" x14ac:dyDescent="0.3">
      <c r="J719" s="182"/>
      <c r="K719" s="182"/>
      <c r="X719" s="97"/>
      <c r="Y719" s="97"/>
    </row>
    <row r="720" spans="10:25" ht="15.75" customHeight="1" x14ac:dyDescent="0.3">
      <c r="J720" s="182"/>
      <c r="K720" s="182"/>
      <c r="X720" s="97"/>
      <c r="Y720" s="97"/>
    </row>
    <row r="721" spans="10:25" ht="15.75" customHeight="1" x14ac:dyDescent="0.3">
      <c r="J721" s="182"/>
      <c r="K721" s="182"/>
      <c r="X721" s="97"/>
      <c r="Y721" s="97"/>
    </row>
    <row r="722" spans="10:25" ht="15.75" customHeight="1" x14ac:dyDescent="0.3">
      <c r="J722" s="182"/>
      <c r="K722" s="182"/>
      <c r="X722" s="97"/>
      <c r="Y722" s="97"/>
    </row>
    <row r="723" spans="10:25" ht="15.75" customHeight="1" x14ac:dyDescent="0.3">
      <c r="J723" s="182"/>
      <c r="K723" s="182"/>
      <c r="X723" s="97"/>
      <c r="Y723" s="97"/>
    </row>
    <row r="724" spans="10:25" ht="15.75" customHeight="1" x14ac:dyDescent="0.3">
      <c r="J724" s="182"/>
      <c r="K724" s="182"/>
      <c r="X724" s="97"/>
      <c r="Y724" s="97"/>
    </row>
    <row r="725" spans="10:25" ht="15.75" customHeight="1" x14ac:dyDescent="0.3">
      <c r="J725" s="182"/>
      <c r="K725" s="182"/>
      <c r="X725" s="97"/>
      <c r="Y725" s="97"/>
    </row>
    <row r="726" spans="10:25" ht="15.75" customHeight="1" x14ac:dyDescent="0.3">
      <c r="J726" s="182"/>
      <c r="K726" s="182"/>
      <c r="X726" s="97"/>
      <c r="Y726" s="97"/>
    </row>
    <row r="727" spans="10:25" ht="15.75" customHeight="1" x14ac:dyDescent="0.3">
      <c r="J727" s="182"/>
      <c r="K727" s="182"/>
      <c r="X727" s="97"/>
      <c r="Y727" s="97"/>
    </row>
    <row r="728" spans="10:25" ht="15.75" customHeight="1" x14ac:dyDescent="0.3">
      <c r="J728" s="182"/>
      <c r="K728" s="182"/>
      <c r="X728" s="97"/>
      <c r="Y728" s="97"/>
    </row>
    <row r="729" spans="10:25" ht="15.75" customHeight="1" x14ac:dyDescent="0.3">
      <c r="J729" s="182"/>
      <c r="K729" s="182"/>
      <c r="X729" s="97"/>
      <c r="Y729" s="97"/>
    </row>
    <row r="730" spans="10:25" ht="15.75" customHeight="1" x14ac:dyDescent="0.3">
      <c r="J730" s="182"/>
      <c r="K730" s="182"/>
      <c r="X730" s="97"/>
      <c r="Y730" s="97"/>
    </row>
    <row r="731" spans="10:25" ht="15.75" customHeight="1" x14ac:dyDescent="0.3">
      <c r="J731" s="182"/>
      <c r="K731" s="182"/>
      <c r="X731" s="97"/>
      <c r="Y731" s="97"/>
    </row>
    <row r="732" spans="10:25" ht="15.75" customHeight="1" x14ac:dyDescent="0.3">
      <c r="J732" s="182"/>
      <c r="K732" s="182"/>
      <c r="X732" s="97"/>
      <c r="Y732" s="97"/>
    </row>
    <row r="733" spans="10:25" ht="15.75" customHeight="1" x14ac:dyDescent="0.3">
      <c r="J733" s="182"/>
      <c r="K733" s="182"/>
      <c r="X733" s="97"/>
      <c r="Y733" s="97"/>
    </row>
    <row r="734" spans="10:25" ht="15.75" customHeight="1" x14ac:dyDescent="0.3">
      <c r="J734" s="182"/>
      <c r="K734" s="182"/>
      <c r="X734" s="97"/>
      <c r="Y734" s="97"/>
    </row>
    <row r="735" spans="10:25" ht="15.75" customHeight="1" x14ac:dyDescent="0.3">
      <c r="J735" s="182"/>
      <c r="K735" s="182"/>
      <c r="X735" s="97"/>
      <c r="Y735" s="97"/>
    </row>
    <row r="736" spans="10:25" ht="15.75" customHeight="1" x14ac:dyDescent="0.3">
      <c r="J736" s="182"/>
      <c r="K736" s="182"/>
      <c r="X736" s="97"/>
      <c r="Y736" s="97"/>
    </row>
    <row r="737" spans="10:25" ht="15.75" customHeight="1" x14ac:dyDescent="0.3">
      <c r="J737" s="182"/>
      <c r="K737" s="182"/>
      <c r="X737" s="97"/>
      <c r="Y737" s="97"/>
    </row>
    <row r="738" spans="10:25" ht="15.75" customHeight="1" x14ac:dyDescent="0.3">
      <c r="J738" s="182"/>
      <c r="K738" s="182"/>
      <c r="X738" s="97"/>
      <c r="Y738" s="97"/>
    </row>
    <row r="739" spans="10:25" ht="15.75" customHeight="1" x14ac:dyDescent="0.3">
      <c r="J739" s="182"/>
      <c r="K739" s="182"/>
      <c r="X739" s="97"/>
      <c r="Y739" s="97"/>
    </row>
    <row r="740" spans="10:25" ht="15.75" customHeight="1" x14ac:dyDescent="0.3">
      <c r="J740" s="182"/>
      <c r="K740" s="182"/>
      <c r="X740" s="97"/>
      <c r="Y740" s="97"/>
    </row>
    <row r="741" spans="10:25" ht="15.75" customHeight="1" x14ac:dyDescent="0.3">
      <c r="J741" s="182"/>
      <c r="K741" s="182"/>
      <c r="X741" s="97"/>
      <c r="Y741" s="97"/>
    </row>
    <row r="742" spans="10:25" ht="15.75" customHeight="1" x14ac:dyDescent="0.3">
      <c r="J742" s="182"/>
      <c r="K742" s="182"/>
      <c r="X742" s="97"/>
      <c r="Y742" s="97"/>
    </row>
    <row r="743" spans="10:25" ht="15.75" customHeight="1" x14ac:dyDescent="0.3">
      <c r="J743" s="182"/>
      <c r="K743" s="182"/>
      <c r="X743" s="97"/>
      <c r="Y743" s="97"/>
    </row>
    <row r="744" spans="10:25" ht="15.75" customHeight="1" x14ac:dyDescent="0.3">
      <c r="J744" s="182"/>
      <c r="K744" s="182"/>
      <c r="X744" s="97"/>
      <c r="Y744" s="97"/>
    </row>
    <row r="745" spans="10:25" ht="15.75" customHeight="1" x14ac:dyDescent="0.3">
      <c r="J745" s="182"/>
      <c r="K745" s="182"/>
      <c r="X745" s="97"/>
      <c r="Y745" s="97"/>
    </row>
    <row r="746" spans="10:25" ht="15.75" customHeight="1" x14ac:dyDescent="0.3">
      <c r="J746" s="182"/>
      <c r="K746" s="182"/>
      <c r="X746" s="97"/>
      <c r="Y746" s="97"/>
    </row>
    <row r="747" spans="10:25" ht="15.75" customHeight="1" x14ac:dyDescent="0.3">
      <c r="J747" s="182"/>
      <c r="K747" s="182"/>
      <c r="X747" s="97"/>
      <c r="Y747" s="97"/>
    </row>
    <row r="748" spans="10:25" ht="15.75" customHeight="1" x14ac:dyDescent="0.3">
      <c r="J748" s="182"/>
      <c r="K748" s="182"/>
      <c r="X748" s="97"/>
      <c r="Y748" s="97"/>
    </row>
    <row r="749" spans="10:25" ht="15.75" customHeight="1" x14ac:dyDescent="0.3">
      <c r="J749" s="182"/>
      <c r="K749" s="182"/>
      <c r="X749" s="97"/>
      <c r="Y749" s="97"/>
    </row>
    <row r="750" spans="10:25" ht="15.75" customHeight="1" x14ac:dyDescent="0.3">
      <c r="J750" s="182"/>
      <c r="K750" s="182"/>
      <c r="X750" s="97"/>
      <c r="Y750" s="97"/>
    </row>
    <row r="751" spans="10:25" ht="15.75" customHeight="1" x14ac:dyDescent="0.3">
      <c r="J751" s="182"/>
      <c r="K751" s="182"/>
      <c r="X751" s="97"/>
      <c r="Y751" s="97"/>
    </row>
    <row r="752" spans="10:25" ht="15.75" customHeight="1" x14ac:dyDescent="0.3">
      <c r="J752" s="182"/>
      <c r="K752" s="182"/>
      <c r="X752" s="97"/>
      <c r="Y752" s="97"/>
    </row>
    <row r="753" spans="10:25" ht="15.75" customHeight="1" x14ac:dyDescent="0.3">
      <c r="J753" s="182"/>
      <c r="K753" s="182"/>
      <c r="X753" s="97"/>
      <c r="Y753" s="97"/>
    </row>
    <row r="754" spans="10:25" ht="15.75" customHeight="1" x14ac:dyDescent="0.3">
      <c r="J754" s="182"/>
      <c r="K754" s="182"/>
      <c r="X754" s="97"/>
      <c r="Y754" s="97"/>
    </row>
    <row r="755" spans="10:25" ht="15.75" customHeight="1" x14ac:dyDescent="0.3">
      <c r="J755" s="182"/>
      <c r="K755" s="182"/>
      <c r="X755" s="97"/>
      <c r="Y755" s="97"/>
    </row>
    <row r="756" spans="10:25" ht="15.75" customHeight="1" x14ac:dyDescent="0.3">
      <c r="J756" s="182"/>
      <c r="K756" s="182"/>
      <c r="X756" s="97"/>
      <c r="Y756" s="97"/>
    </row>
    <row r="757" spans="10:25" ht="15.75" customHeight="1" x14ac:dyDescent="0.3">
      <c r="J757" s="182"/>
      <c r="K757" s="182"/>
      <c r="X757" s="97"/>
      <c r="Y757" s="97"/>
    </row>
    <row r="758" spans="10:25" ht="15.75" customHeight="1" x14ac:dyDescent="0.3">
      <c r="J758" s="182"/>
      <c r="K758" s="182"/>
      <c r="X758" s="97"/>
      <c r="Y758" s="97"/>
    </row>
    <row r="759" spans="10:25" ht="15.75" customHeight="1" x14ac:dyDescent="0.3">
      <c r="J759" s="182"/>
      <c r="K759" s="182"/>
      <c r="X759" s="97"/>
      <c r="Y759" s="97"/>
    </row>
    <row r="760" spans="10:25" ht="15.75" customHeight="1" x14ac:dyDescent="0.3">
      <c r="J760" s="182"/>
      <c r="K760" s="182"/>
      <c r="X760" s="97"/>
      <c r="Y760" s="97"/>
    </row>
    <row r="761" spans="10:25" ht="15.75" customHeight="1" x14ac:dyDescent="0.3">
      <c r="J761" s="182"/>
      <c r="K761" s="182"/>
      <c r="X761" s="97"/>
      <c r="Y761" s="97"/>
    </row>
    <row r="762" spans="10:25" ht="15.75" customHeight="1" x14ac:dyDescent="0.3">
      <c r="J762" s="182"/>
      <c r="K762" s="182"/>
      <c r="X762" s="97"/>
      <c r="Y762" s="97"/>
    </row>
    <row r="763" spans="10:25" ht="15.75" customHeight="1" x14ac:dyDescent="0.3">
      <c r="J763" s="182"/>
      <c r="K763" s="182"/>
      <c r="X763" s="97"/>
      <c r="Y763" s="97"/>
    </row>
    <row r="764" spans="10:25" ht="15.75" customHeight="1" x14ac:dyDescent="0.3">
      <c r="J764" s="182"/>
      <c r="K764" s="182"/>
      <c r="X764" s="97"/>
      <c r="Y764" s="97"/>
    </row>
    <row r="765" spans="10:25" ht="15.75" customHeight="1" x14ac:dyDescent="0.3">
      <c r="J765" s="182"/>
      <c r="K765" s="182"/>
      <c r="X765" s="97"/>
      <c r="Y765" s="97"/>
    </row>
    <row r="766" spans="10:25" ht="15.75" customHeight="1" x14ac:dyDescent="0.3">
      <c r="J766" s="182"/>
      <c r="K766" s="182"/>
      <c r="X766" s="97"/>
      <c r="Y766" s="97"/>
    </row>
    <row r="767" spans="10:25" ht="15.75" customHeight="1" x14ac:dyDescent="0.3">
      <c r="J767" s="182"/>
      <c r="K767" s="182"/>
      <c r="X767" s="97"/>
      <c r="Y767" s="97"/>
    </row>
    <row r="768" spans="10:25" ht="15.75" customHeight="1" x14ac:dyDescent="0.3">
      <c r="J768" s="182"/>
      <c r="K768" s="182"/>
      <c r="X768" s="97"/>
      <c r="Y768" s="97"/>
    </row>
    <row r="769" spans="10:25" ht="15.75" customHeight="1" x14ac:dyDescent="0.3">
      <c r="J769" s="182"/>
      <c r="K769" s="182"/>
      <c r="X769" s="97"/>
      <c r="Y769" s="97"/>
    </row>
    <row r="770" spans="10:25" ht="15.75" customHeight="1" x14ac:dyDescent="0.3">
      <c r="J770" s="182"/>
      <c r="K770" s="182"/>
      <c r="X770" s="97"/>
      <c r="Y770" s="97"/>
    </row>
    <row r="771" spans="10:25" ht="15.75" customHeight="1" x14ac:dyDescent="0.3">
      <c r="J771" s="182"/>
      <c r="K771" s="182"/>
      <c r="X771" s="97"/>
      <c r="Y771" s="97"/>
    </row>
    <row r="772" spans="10:25" ht="15.75" customHeight="1" x14ac:dyDescent="0.3">
      <c r="J772" s="182"/>
      <c r="K772" s="182"/>
      <c r="X772" s="97"/>
      <c r="Y772" s="97"/>
    </row>
    <row r="773" spans="10:25" ht="15.75" customHeight="1" x14ac:dyDescent="0.3">
      <c r="J773" s="182"/>
      <c r="K773" s="182"/>
      <c r="X773" s="97"/>
      <c r="Y773" s="97"/>
    </row>
    <row r="774" spans="10:25" ht="15.75" customHeight="1" x14ac:dyDescent="0.3">
      <c r="J774" s="182"/>
      <c r="K774" s="182"/>
      <c r="X774" s="97"/>
      <c r="Y774" s="97"/>
    </row>
    <row r="775" spans="10:25" ht="15.75" customHeight="1" x14ac:dyDescent="0.3">
      <c r="J775" s="182"/>
      <c r="K775" s="182"/>
      <c r="X775" s="97"/>
      <c r="Y775" s="97"/>
    </row>
    <row r="776" spans="10:25" ht="15.75" customHeight="1" x14ac:dyDescent="0.3">
      <c r="J776" s="182"/>
      <c r="K776" s="182"/>
      <c r="X776" s="97"/>
      <c r="Y776" s="97"/>
    </row>
    <row r="777" spans="10:25" ht="15.75" customHeight="1" x14ac:dyDescent="0.3">
      <c r="J777" s="182"/>
      <c r="K777" s="182"/>
      <c r="X777" s="97"/>
      <c r="Y777" s="97"/>
    </row>
    <row r="778" spans="10:25" ht="15.75" customHeight="1" x14ac:dyDescent="0.3">
      <c r="J778" s="182"/>
      <c r="K778" s="182"/>
      <c r="X778" s="97"/>
      <c r="Y778" s="97"/>
    </row>
    <row r="779" spans="10:25" ht="15.75" customHeight="1" x14ac:dyDescent="0.3">
      <c r="J779" s="182"/>
      <c r="K779" s="182"/>
      <c r="X779" s="97"/>
      <c r="Y779" s="97"/>
    </row>
    <row r="780" spans="10:25" ht="15.75" customHeight="1" x14ac:dyDescent="0.3">
      <c r="J780" s="182"/>
      <c r="K780" s="182"/>
      <c r="X780" s="97"/>
      <c r="Y780" s="97"/>
    </row>
    <row r="781" spans="10:25" ht="15.75" customHeight="1" x14ac:dyDescent="0.3">
      <c r="J781" s="182"/>
      <c r="K781" s="182"/>
      <c r="X781" s="97"/>
      <c r="Y781" s="97"/>
    </row>
    <row r="782" spans="10:25" ht="15.75" customHeight="1" x14ac:dyDescent="0.3">
      <c r="J782" s="182"/>
      <c r="K782" s="182"/>
      <c r="X782" s="97"/>
      <c r="Y782" s="97"/>
    </row>
    <row r="783" spans="10:25" ht="15.75" customHeight="1" x14ac:dyDescent="0.3">
      <c r="J783" s="182"/>
      <c r="K783" s="182"/>
      <c r="X783" s="97"/>
      <c r="Y783" s="97"/>
    </row>
    <row r="784" spans="10:25" ht="15.75" customHeight="1" x14ac:dyDescent="0.3">
      <c r="J784" s="182"/>
      <c r="K784" s="182"/>
      <c r="X784" s="97"/>
      <c r="Y784" s="97"/>
    </row>
    <row r="785" spans="10:25" ht="15.75" customHeight="1" x14ac:dyDescent="0.3">
      <c r="J785" s="182"/>
      <c r="K785" s="182"/>
      <c r="X785" s="97"/>
      <c r="Y785" s="97"/>
    </row>
    <row r="786" spans="10:25" ht="15.75" customHeight="1" x14ac:dyDescent="0.3">
      <c r="J786" s="182"/>
      <c r="K786" s="182"/>
      <c r="X786" s="97"/>
      <c r="Y786" s="97"/>
    </row>
    <row r="787" spans="10:25" ht="15.75" customHeight="1" x14ac:dyDescent="0.3">
      <c r="J787" s="182"/>
      <c r="K787" s="182"/>
      <c r="X787" s="97"/>
      <c r="Y787" s="97"/>
    </row>
    <row r="788" spans="10:25" ht="15.75" customHeight="1" x14ac:dyDescent="0.3">
      <c r="J788" s="182"/>
      <c r="K788" s="182"/>
      <c r="X788" s="97"/>
      <c r="Y788" s="97"/>
    </row>
    <row r="789" spans="10:25" ht="15.75" customHeight="1" x14ac:dyDescent="0.3">
      <c r="J789" s="182"/>
      <c r="K789" s="182"/>
      <c r="X789" s="97"/>
      <c r="Y789" s="97"/>
    </row>
    <row r="790" spans="10:25" ht="15.75" customHeight="1" x14ac:dyDescent="0.3">
      <c r="J790" s="182"/>
      <c r="K790" s="182"/>
      <c r="X790" s="97"/>
      <c r="Y790" s="97"/>
    </row>
    <row r="791" spans="10:25" ht="15.75" customHeight="1" x14ac:dyDescent="0.3">
      <c r="J791" s="182"/>
      <c r="K791" s="182"/>
      <c r="X791" s="97"/>
      <c r="Y791" s="97"/>
    </row>
    <row r="792" spans="10:25" ht="15.75" customHeight="1" x14ac:dyDescent="0.3">
      <c r="J792" s="182"/>
      <c r="K792" s="182"/>
      <c r="X792" s="97"/>
      <c r="Y792" s="97"/>
    </row>
    <row r="793" spans="10:25" ht="15.75" customHeight="1" x14ac:dyDescent="0.3">
      <c r="J793" s="182"/>
      <c r="K793" s="182"/>
      <c r="X793" s="97"/>
      <c r="Y793" s="97"/>
    </row>
    <row r="794" spans="10:25" ht="15.75" customHeight="1" x14ac:dyDescent="0.3">
      <c r="J794" s="182"/>
      <c r="K794" s="182"/>
      <c r="X794" s="97"/>
      <c r="Y794" s="97"/>
    </row>
    <row r="795" spans="10:25" ht="15.75" customHeight="1" x14ac:dyDescent="0.3">
      <c r="J795" s="182"/>
      <c r="K795" s="182"/>
      <c r="X795" s="97"/>
      <c r="Y795" s="97"/>
    </row>
    <row r="796" spans="10:25" ht="15.75" customHeight="1" x14ac:dyDescent="0.3">
      <c r="J796" s="182"/>
      <c r="K796" s="182"/>
      <c r="X796" s="97"/>
      <c r="Y796" s="97"/>
    </row>
    <row r="797" spans="10:25" ht="15.75" customHeight="1" x14ac:dyDescent="0.3">
      <c r="J797" s="182"/>
      <c r="K797" s="182"/>
      <c r="X797" s="97"/>
      <c r="Y797" s="97"/>
    </row>
    <row r="798" spans="10:25" ht="15.75" customHeight="1" x14ac:dyDescent="0.3">
      <c r="J798" s="182"/>
      <c r="K798" s="182"/>
      <c r="X798" s="97"/>
      <c r="Y798" s="97"/>
    </row>
    <row r="799" spans="10:25" ht="15.75" customHeight="1" x14ac:dyDescent="0.3">
      <c r="J799" s="182"/>
      <c r="K799" s="182"/>
      <c r="X799" s="97"/>
      <c r="Y799" s="97"/>
    </row>
    <row r="800" spans="10:25" ht="15.75" customHeight="1" x14ac:dyDescent="0.3">
      <c r="J800" s="182"/>
      <c r="K800" s="182"/>
      <c r="X800" s="97"/>
      <c r="Y800" s="97"/>
    </row>
    <row r="801" spans="10:25" ht="15.75" customHeight="1" x14ac:dyDescent="0.3">
      <c r="J801" s="182"/>
      <c r="K801" s="182"/>
      <c r="X801" s="97"/>
      <c r="Y801" s="97"/>
    </row>
    <row r="802" spans="10:25" ht="15.75" customHeight="1" x14ac:dyDescent="0.3">
      <c r="J802" s="182"/>
      <c r="K802" s="182"/>
      <c r="X802" s="97"/>
      <c r="Y802" s="97"/>
    </row>
    <row r="803" spans="10:25" ht="15.75" customHeight="1" x14ac:dyDescent="0.3">
      <c r="J803" s="182"/>
      <c r="K803" s="182"/>
      <c r="X803" s="97"/>
      <c r="Y803" s="97"/>
    </row>
    <row r="804" spans="10:25" ht="15.75" customHeight="1" x14ac:dyDescent="0.3">
      <c r="J804" s="182"/>
      <c r="K804" s="182"/>
      <c r="X804" s="97"/>
      <c r="Y804" s="97"/>
    </row>
    <row r="805" spans="10:25" ht="15.75" customHeight="1" x14ac:dyDescent="0.3">
      <c r="J805" s="182"/>
      <c r="K805" s="182"/>
      <c r="X805" s="97"/>
      <c r="Y805" s="97"/>
    </row>
    <row r="806" spans="10:25" ht="15.75" customHeight="1" x14ac:dyDescent="0.3">
      <c r="J806" s="182"/>
      <c r="K806" s="182"/>
      <c r="X806" s="97"/>
      <c r="Y806" s="97"/>
    </row>
    <row r="807" spans="10:25" ht="15.75" customHeight="1" x14ac:dyDescent="0.3">
      <c r="J807" s="182"/>
      <c r="K807" s="182"/>
      <c r="X807" s="97"/>
      <c r="Y807" s="97"/>
    </row>
    <row r="808" spans="10:25" ht="15.75" customHeight="1" x14ac:dyDescent="0.3">
      <c r="J808" s="182"/>
      <c r="K808" s="182"/>
      <c r="X808" s="97"/>
      <c r="Y808" s="97"/>
    </row>
    <row r="809" spans="10:25" ht="15.75" customHeight="1" x14ac:dyDescent="0.3">
      <c r="J809" s="182"/>
      <c r="K809" s="182"/>
      <c r="X809" s="97"/>
      <c r="Y809" s="97"/>
    </row>
    <row r="810" spans="10:25" ht="15.75" customHeight="1" x14ac:dyDescent="0.3">
      <c r="J810" s="182"/>
      <c r="K810" s="182"/>
      <c r="X810" s="97"/>
      <c r="Y810" s="97"/>
    </row>
    <row r="811" spans="10:25" ht="15.75" customHeight="1" x14ac:dyDescent="0.3">
      <c r="J811" s="182"/>
      <c r="K811" s="182"/>
      <c r="X811" s="97"/>
      <c r="Y811" s="97"/>
    </row>
    <row r="812" spans="10:25" ht="15.75" customHeight="1" x14ac:dyDescent="0.3">
      <c r="J812" s="182"/>
      <c r="K812" s="182"/>
      <c r="X812" s="97"/>
      <c r="Y812" s="97"/>
    </row>
    <row r="813" spans="10:25" ht="15.75" customHeight="1" x14ac:dyDescent="0.3">
      <c r="J813" s="182"/>
      <c r="K813" s="182"/>
      <c r="X813" s="97"/>
      <c r="Y813" s="97"/>
    </row>
    <row r="814" spans="10:25" ht="15.75" customHeight="1" x14ac:dyDescent="0.3">
      <c r="J814" s="182"/>
      <c r="K814" s="182"/>
      <c r="X814" s="97"/>
      <c r="Y814" s="97"/>
    </row>
    <row r="815" spans="10:25" ht="15.75" customHeight="1" x14ac:dyDescent="0.3">
      <c r="J815" s="182"/>
      <c r="K815" s="182"/>
      <c r="X815" s="97"/>
      <c r="Y815" s="97"/>
    </row>
    <row r="816" spans="10:25" ht="15.75" customHeight="1" x14ac:dyDescent="0.3">
      <c r="J816" s="182"/>
      <c r="K816" s="182"/>
      <c r="X816" s="97"/>
      <c r="Y816" s="97"/>
    </row>
    <row r="817" spans="10:25" ht="15.75" customHeight="1" x14ac:dyDescent="0.3">
      <c r="J817" s="182"/>
      <c r="K817" s="182"/>
      <c r="X817" s="97"/>
      <c r="Y817" s="97"/>
    </row>
    <row r="818" spans="10:25" ht="15.75" customHeight="1" x14ac:dyDescent="0.3">
      <c r="J818" s="182"/>
      <c r="K818" s="182"/>
      <c r="X818" s="97"/>
      <c r="Y818" s="97"/>
    </row>
    <row r="819" spans="10:25" ht="15.75" customHeight="1" x14ac:dyDescent="0.3">
      <c r="J819" s="182"/>
      <c r="K819" s="182"/>
      <c r="X819" s="97"/>
      <c r="Y819" s="97"/>
    </row>
    <row r="820" spans="10:25" ht="15.75" customHeight="1" x14ac:dyDescent="0.3">
      <c r="J820" s="182"/>
      <c r="K820" s="182"/>
      <c r="X820" s="97"/>
      <c r="Y820" s="97"/>
    </row>
    <row r="821" spans="10:25" ht="15.75" customHeight="1" x14ac:dyDescent="0.3">
      <c r="J821" s="182"/>
      <c r="K821" s="182"/>
      <c r="X821" s="97"/>
      <c r="Y821" s="97"/>
    </row>
    <row r="822" spans="10:25" ht="15.75" customHeight="1" x14ac:dyDescent="0.3">
      <c r="J822" s="182"/>
      <c r="K822" s="182"/>
      <c r="X822" s="97"/>
      <c r="Y822" s="97"/>
    </row>
    <row r="823" spans="10:25" ht="15.75" customHeight="1" x14ac:dyDescent="0.3">
      <c r="J823" s="182"/>
      <c r="K823" s="182"/>
      <c r="X823" s="97"/>
      <c r="Y823" s="97"/>
    </row>
    <row r="824" spans="10:25" ht="15.75" customHeight="1" x14ac:dyDescent="0.3">
      <c r="J824" s="182"/>
      <c r="K824" s="182"/>
      <c r="X824" s="97"/>
      <c r="Y824" s="97"/>
    </row>
    <row r="825" spans="10:25" ht="15.75" customHeight="1" x14ac:dyDescent="0.3">
      <c r="J825" s="182"/>
      <c r="K825" s="182"/>
      <c r="X825" s="97"/>
      <c r="Y825" s="97"/>
    </row>
    <row r="826" spans="10:25" ht="15.75" customHeight="1" x14ac:dyDescent="0.3">
      <c r="J826" s="182"/>
      <c r="K826" s="182"/>
      <c r="X826" s="97"/>
      <c r="Y826" s="97"/>
    </row>
    <row r="827" spans="10:25" ht="15.75" customHeight="1" x14ac:dyDescent="0.3">
      <c r="J827" s="182"/>
      <c r="K827" s="182"/>
      <c r="X827" s="97"/>
      <c r="Y827" s="97"/>
    </row>
    <row r="828" spans="10:25" ht="15.75" customHeight="1" x14ac:dyDescent="0.3">
      <c r="J828" s="182"/>
      <c r="K828" s="182"/>
      <c r="X828" s="97"/>
      <c r="Y828" s="97"/>
    </row>
    <row r="829" spans="10:25" ht="15.75" customHeight="1" x14ac:dyDescent="0.3">
      <c r="J829" s="182"/>
      <c r="K829" s="182"/>
      <c r="X829" s="97"/>
      <c r="Y829" s="97"/>
    </row>
    <row r="830" spans="10:25" ht="15.75" customHeight="1" x14ac:dyDescent="0.3">
      <c r="J830" s="182"/>
      <c r="K830" s="182"/>
      <c r="X830" s="97"/>
      <c r="Y830" s="97"/>
    </row>
    <row r="831" spans="10:25" ht="15.75" customHeight="1" x14ac:dyDescent="0.3">
      <c r="J831" s="182"/>
      <c r="K831" s="182"/>
      <c r="X831" s="97"/>
      <c r="Y831" s="97"/>
    </row>
    <row r="832" spans="10:25" ht="15.75" customHeight="1" x14ac:dyDescent="0.3">
      <c r="J832" s="182"/>
      <c r="K832" s="182"/>
      <c r="X832" s="97"/>
      <c r="Y832" s="97"/>
    </row>
    <row r="833" spans="10:25" ht="15.75" customHeight="1" x14ac:dyDescent="0.3">
      <c r="J833" s="182"/>
      <c r="K833" s="182"/>
      <c r="X833" s="97"/>
      <c r="Y833" s="97"/>
    </row>
    <row r="834" spans="10:25" ht="15.75" customHeight="1" x14ac:dyDescent="0.3">
      <c r="J834" s="182"/>
      <c r="K834" s="182"/>
      <c r="X834" s="97"/>
      <c r="Y834" s="97"/>
    </row>
    <row r="835" spans="10:25" ht="15.75" customHeight="1" x14ac:dyDescent="0.3">
      <c r="J835" s="182"/>
      <c r="K835" s="182"/>
      <c r="X835" s="97"/>
      <c r="Y835" s="97"/>
    </row>
    <row r="836" spans="10:25" ht="15.75" customHeight="1" x14ac:dyDescent="0.3">
      <c r="J836" s="182"/>
      <c r="K836" s="182"/>
      <c r="X836" s="97"/>
      <c r="Y836" s="97"/>
    </row>
    <row r="837" spans="10:25" ht="15.75" customHeight="1" x14ac:dyDescent="0.3">
      <c r="J837" s="182"/>
      <c r="K837" s="182"/>
      <c r="X837" s="97"/>
      <c r="Y837" s="97"/>
    </row>
    <row r="838" spans="10:25" ht="15.75" customHeight="1" x14ac:dyDescent="0.3">
      <c r="J838" s="182"/>
      <c r="K838" s="182"/>
      <c r="X838" s="97"/>
      <c r="Y838" s="97"/>
    </row>
    <row r="839" spans="10:25" ht="15.75" customHeight="1" x14ac:dyDescent="0.3">
      <c r="J839" s="182"/>
      <c r="K839" s="182"/>
      <c r="X839" s="97"/>
      <c r="Y839" s="97"/>
    </row>
    <row r="840" spans="10:25" ht="15.75" customHeight="1" x14ac:dyDescent="0.3">
      <c r="J840" s="182"/>
      <c r="K840" s="182"/>
      <c r="X840" s="97"/>
      <c r="Y840" s="97"/>
    </row>
    <row r="841" spans="10:25" ht="15.75" customHeight="1" x14ac:dyDescent="0.3">
      <c r="J841" s="182"/>
      <c r="K841" s="182"/>
      <c r="X841" s="97"/>
      <c r="Y841" s="97"/>
    </row>
    <row r="842" spans="10:25" ht="15.75" customHeight="1" x14ac:dyDescent="0.3">
      <c r="J842" s="182"/>
      <c r="K842" s="182"/>
      <c r="X842" s="97"/>
      <c r="Y842" s="97"/>
    </row>
    <row r="843" spans="10:25" ht="15.75" customHeight="1" x14ac:dyDescent="0.3">
      <c r="J843" s="182"/>
      <c r="K843" s="182"/>
      <c r="X843" s="97"/>
      <c r="Y843" s="97"/>
    </row>
    <row r="844" spans="10:25" ht="15.75" customHeight="1" x14ac:dyDescent="0.3">
      <c r="J844" s="182"/>
      <c r="K844" s="182"/>
      <c r="X844" s="97"/>
      <c r="Y844" s="97"/>
    </row>
    <row r="845" spans="10:25" ht="15.75" customHeight="1" x14ac:dyDescent="0.3">
      <c r="J845" s="182"/>
      <c r="K845" s="182"/>
      <c r="X845" s="97"/>
      <c r="Y845" s="97"/>
    </row>
    <row r="846" spans="10:25" ht="15.75" customHeight="1" x14ac:dyDescent="0.3">
      <c r="J846" s="182"/>
      <c r="K846" s="182"/>
      <c r="X846" s="97"/>
      <c r="Y846" s="97"/>
    </row>
    <row r="847" spans="10:25" ht="15.75" customHeight="1" x14ac:dyDescent="0.3">
      <c r="J847" s="182"/>
      <c r="K847" s="182"/>
      <c r="X847" s="97"/>
      <c r="Y847" s="97"/>
    </row>
    <row r="848" spans="10:25" ht="15.75" customHeight="1" x14ac:dyDescent="0.3">
      <c r="J848" s="182"/>
      <c r="K848" s="182"/>
      <c r="X848" s="97"/>
      <c r="Y848" s="97"/>
    </row>
    <row r="849" spans="10:25" ht="15.75" customHeight="1" x14ac:dyDescent="0.3">
      <c r="J849" s="182"/>
      <c r="K849" s="182"/>
      <c r="X849" s="97"/>
      <c r="Y849" s="97"/>
    </row>
    <row r="850" spans="10:25" ht="15.75" customHeight="1" x14ac:dyDescent="0.3">
      <c r="J850" s="182"/>
      <c r="K850" s="182"/>
      <c r="X850" s="97"/>
      <c r="Y850" s="97"/>
    </row>
    <row r="851" spans="10:25" ht="15.75" customHeight="1" x14ac:dyDescent="0.3">
      <c r="J851" s="182"/>
      <c r="K851" s="182"/>
      <c r="X851" s="97"/>
      <c r="Y851" s="97"/>
    </row>
    <row r="852" spans="10:25" ht="15.75" customHeight="1" x14ac:dyDescent="0.3">
      <c r="J852" s="182"/>
      <c r="K852" s="182"/>
      <c r="X852" s="97"/>
      <c r="Y852" s="97"/>
    </row>
    <row r="853" spans="10:25" ht="15.75" customHeight="1" x14ac:dyDescent="0.3">
      <c r="J853" s="182"/>
      <c r="K853" s="182"/>
      <c r="X853" s="97"/>
      <c r="Y853" s="97"/>
    </row>
    <row r="854" spans="10:25" ht="15.75" customHeight="1" x14ac:dyDescent="0.3">
      <c r="J854" s="182"/>
      <c r="K854" s="182"/>
      <c r="X854" s="97"/>
      <c r="Y854" s="97"/>
    </row>
    <row r="855" spans="10:25" ht="15.75" customHeight="1" x14ac:dyDescent="0.3">
      <c r="J855" s="182"/>
      <c r="K855" s="182"/>
      <c r="X855" s="97"/>
      <c r="Y855" s="97"/>
    </row>
    <row r="856" spans="10:25" ht="15.75" customHeight="1" x14ac:dyDescent="0.3">
      <c r="J856" s="182"/>
      <c r="K856" s="182"/>
      <c r="X856" s="97"/>
      <c r="Y856" s="97"/>
    </row>
    <row r="857" spans="10:25" ht="15.75" customHeight="1" x14ac:dyDescent="0.3">
      <c r="J857" s="182"/>
      <c r="K857" s="182"/>
      <c r="X857" s="97"/>
      <c r="Y857" s="97"/>
    </row>
    <row r="858" spans="10:25" ht="15.75" customHeight="1" x14ac:dyDescent="0.3">
      <c r="J858" s="182"/>
      <c r="K858" s="182"/>
      <c r="X858" s="97"/>
      <c r="Y858" s="97"/>
    </row>
    <row r="859" spans="10:25" ht="15.75" customHeight="1" x14ac:dyDescent="0.3">
      <c r="J859" s="182"/>
      <c r="K859" s="182"/>
      <c r="X859" s="97"/>
      <c r="Y859" s="97"/>
    </row>
    <row r="860" spans="10:25" ht="15.75" customHeight="1" x14ac:dyDescent="0.3">
      <c r="J860" s="182"/>
      <c r="K860" s="182"/>
      <c r="X860" s="97"/>
      <c r="Y860" s="97"/>
    </row>
    <row r="861" spans="10:25" ht="15.75" customHeight="1" x14ac:dyDescent="0.3">
      <c r="J861" s="182"/>
      <c r="K861" s="182"/>
      <c r="X861" s="97"/>
      <c r="Y861" s="97"/>
    </row>
    <row r="862" spans="10:25" ht="15.75" customHeight="1" x14ac:dyDescent="0.3">
      <c r="J862" s="182"/>
      <c r="K862" s="182"/>
      <c r="X862" s="97"/>
      <c r="Y862" s="97"/>
    </row>
    <row r="863" spans="10:25" ht="15.75" customHeight="1" x14ac:dyDescent="0.3">
      <c r="J863" s="182"/>
      <c r="K863" s="182"/>
      <c r="X863" s="97"/>
      <c r="Y863" s="97"/>
    </row>
    <row r="864" spans="10:25" ht="15.75" customHeight="1" x14ac:dyDescent="0.3">
      <c r="J864" s="182"/>
      <c r="K864" s="182"/>
      <c r="X864" s="97"/>
      <c r="Y864" s="97"/>
    </row>
    <row r="865" spans="10:25" ht="15.75" customHeight="1" x14ac:dyDescent="0.3">
      <c r="J865" s="182"/>
      <c r="K865" s="182"/>
      <c r="X865" s="97"/>
      <c r="Y865" s="97"/>
    </row>
    <row r="866" spans="10:25" ht="15.75" customHeight="1" x14ac:dyDescent="0.3">
      <c r="J866" s="182"/>
      <c r="K866" s="182"/>
      <c r="X866" s="97"/>
      <c r="Y866" s="97"/>
    </row>
    <row r="867" spans="10:25" ht="15.75" customHeight="1" x14ac:dyDescent="0.3">
      <c r="J867" s="182"/>
      <c r="K867" s="182"/>
      <c r="X867" s="97"/>
      <c r="Y867" s="97"/>
    </row>
    <row r="868" spans="10:25" ht="15.75" customHeight="1" x14ac:dyDescent="0.3">
      <c r="J868" s="182"/>
      <c r="K868" s="182"/>
      <c r="X868" s="97"/>
      <c r="Y868" s="97"/>
    </row>
    <row r="869" spans="10:25" ht="15.75" customHeight="1" x14ac:dyDescent="0.3">
      <c r="J869" s="182"/>
      <c r="K869" s="182"/>
      <c r="X869" s="97"/>
      <c r="Y869" s="97"/>
    </row>
    <row r="870" spans="10:25" ht="15.75" customHeight="1" x14ac:dyDescent="0.3">
      <c r="J870" s="182"/>
      <c r="K870" s="182"/>
      <c r="X870" s="97"/>
      <c r="Y870" s="97"/>
    </row>
    <row r="871" spans="10:25" ht="15.75" customHeight="1" x14ac:dyDescent="0.3">
      <c r="J871" s="182"/>
      <c r="K871" s="182"/>
      <c r="X871" s="97"/>
      <c r="Y871" s="97"/>
    </row>
    <row r="872" spans="10:25" ht="15.75" customHeight="1" x14ac:dyDescent="0.3">
      <c r="J872" s="182"/>
      <c r="K872" s="182"/>
      <c r="X872" s="97"/>
      <c r="Y872" s="97"/>
    </row>
    <row r="873" spans="10:25" ht="15.75" customHeight="1" x14ac:dyDescent="0.3">
      <c r="J873" s="182"/>
      <c r="K873" s="182"/>
      <c r="X873" s="97"/>
      <c r="Y873" s="97"/>
    </row>
    <row r="874" spans="10:25" ht="15.75" customHeight="1" x14ac:dyDescent="0.3">
      <c r="J874" s="182"/>
      <c r="K874" s="182"/>
      <c r="X874" s="97"/>
      <c r="Y874" s="97"/>
    </row>
    <row r="875" spans="10:25" ht="15.75" customHeight="1" x14ac:dyDescent="0.3">
      <c r="J875" s="182"/>
      <c r="K875" s="182"/>
      <c r="X875" s="97"/>
      <c r="Y875" s="97"/>
    </row>
    <row r="876" spans="10:25" ht="15.75" customHeight="1" x14ac:dyDescent="0.3">
      <c r="J876" s="182"/>
      <c r="K876" s="182"/>
      <c r="X876" s="97"/>
      <c r="Y876" s="97"/>
    </row>
    <row r="877" spans="10:25" ht="15.75" customHeight="1" x14ac:dyDescent="0.3">
      <c r="J877" s="182"/>
      <c r="K877" s="182"/>
      <c r="X877" s="97"/>
      <c r="Y877" s="97"/>
    </row>
    <row r="878" spans="10:25" ht="15.75" customHeight="1" x14ac:dyDescent="0.3">
      <c r="J878" s="182"/>
      <c r="K878" s="182"/>
      <c r="X878" s="97"/>
      <c r="Y878" s="97"/>
    </row>
    <row r="879" spans="10:25" ht="15.75" customHeight="1" x14ac:dyDescent="0.3">
      <c r="J879" s="182"/>
      <c r="K879" s="182"/>
      <c r="X879" s="97"/>
      <c r="Y879" s="97"/>
    </row>
    <row r="880" spans="10:25" ht="15.75" customHeight="1" x14ac:dyDescent="0.3">
      <c r="J880" s="182"/>
      <c r="K880" s="182"/>
      <c r="X880" s="97"/>
      <c r="Y880" s="97"/>
    </row>
    <row r="881" spans="10:25" ht="15.75" customHeight="1" x14ac:dyDescent="0.3">
      <c r="J881" s="182"/>
      <c r="K881" s="182"/>
      <c r="X881" s="97"/>
      <c r="Y881" s="97"/>
    </row>
    <row r="882" spans="10:25" ht="15.75" customHeight="1" x14ac:dyDescent="0.3">
      <c r="J882" s="182"/>
      <c r="K882" s="182"/>
      <c r="X882" s="97"/>
      <c r="Y882" s="97"/>
    </row>
    <row r="883" spans="10:25" ht="15.75" customHeight="1" x14ac:dyDescent="0.3">
      <c r="J883" s="182"/>
      <c r="K883" s="182"/>
      <c r="X883" s="97"/>
      <c r="Y883" s="97"/>
    </row>
    <row r="884" spans="10:25" ht="15.75" customHeight="1" x14ac:dyDescent="0.3">
      <c r="J884" s="182"/>
      <c r="K884" s="182"/>
      <c r="X884" s="97"/>
      <c r="Y884" s="97"/>
    </row>
    <row r="885" spans="10:25" ht="15.75" customHeight="1" x14ac:dyDescent="0.3">
      <c r="J885" s="182"/>
      <c r="K885" s="182"/>
      <c r="X885" s="97"/>
      <c r="Y885" s="97"/>
    </row>
    <row r="886" spans="10:25" ht="15.75" customHeight="1" x14ac:dyDescent="0.3">
      <c r="J886" s="182"/>
      <c r="K886" s="182"/>
      <c r="X886" s="97"/>
      <c r="Y886" s="97"/>
    </row>
    <row r="887" spans="10:25" ht="15.75" customHeight="1" x14ac:dyDescent="0.3">
      <c r="J887" s="182"/>
      <c r="K887" s="182"/>
      <c r="X887" s="97"/>
      <c r="Y887" s="97"/>
    </row>
    <row r="888" spans="10:25" ht="15.75" customHeight="1" x14ac:dyDescent="0.3">
      <c r="J888" s="182"/>
      <c r="K888" s="182"/>
      <c r="X888" s="97"/>
      <c r="Y888" s="97"/>
    </row>
    <row r="889" spans="10:25" ht="15.75" customHeight="1" x14ac:dyDescent="0.3">
      <c r="J889" s="182"/>
      <c r="K889" s="182"/>
      <c r="X889" s="97"/>
      <c r="Y889" s="97"/>
    </row>
    <row r="890" spans="10:25" ht="15.75" customHeight="1" x14ac:dyDescent="0.3">
      <c r="J890" s="182"/>
      <c r="K890" s="182"/>
      <c r="X890" s="97"/>
      <c r="Y890" s="97"/>
    </row>
    <row r="891" spans="10:25" ht="15.75" customHeight="1" x14ac:dyDescent="0.3">
      <c r="J891" s="182"/>
      <c r="K891" s="182"/>
      <c r="X891" s="97"/>
      <c r="Y891" s="97"/>
    </row>
    <row r="892" spans="10:25" ht="15.75" customHeight="1" x14ac:dyDescent="0.3">
      <c r="J892" s="182"/>
      <c r="K892" s="182"/>
      <c r="X892" s="97"/>
      <c r="Y892" s="97"/>
    </row>
    <row r="893" spans="10:25" ht="15.75" customHeight="1" x14ac:dyDescent="0.3">
      <c r="J893" s="182"/>
      <c r="K893" s="182"/>
      <c r="X893" s="97"/>
      <c r="Y893" s="97"/>
    </row>
    <row r="894" spans="10:25" ht="15.75" customHeight="1" x14ac:dyDescent="0.3">
      <c r="J894" s="182"/>
      <c r="K894" s="182"/>
      <c r="X894" s="97"/>
      <c r="Y894" s="97"/>
    </row>
    <row r="895" spans="10:25" ht="15.75" customHeight="1" x14ac:dyDescent="0.3">
      <c r="J895" s="182"/>
      <c r="K895" s="182"/>
      <c r="X895" s="97"/>
      <c r="Y895" s="97"/>
    </row>
    <row r="896" spans="10:25" ht="15.75" customHeight="1" x14ac:dyDescent="0.3">
      <c r="J896" s="182"/>
      <c r="K896" s="182"/>
      <c r="X896" s="97"/>
      <c r="Y896" s="97"/>
    </row>
    <row r="897" spans="10:25" ht="15.75" customHeight="1" x14ac:dyDescent="0.3">
      <c r="J897" s="182"/>
      <c r="K897" s="182"/>
      <c r="X897" s="97"/>
      <c r="Y897" s="97"/>
    </row>
    <row r="898" spans="10:25" ht="15.75" customHeight="1" x14ac:dyDescent="0.3">
      <c r="J898" s="182"/>
      <c r="K898" s="182"/>
      <c r="X898" s="97"/>
      <c r="Y898" s="97"/>
    </row>
    <row r="899" spans="10:25" ht="15.75" customHeight="1" x14ac:dyDescent="0.3">
      <c r="J899" s="182"/>
      <c r="K899" s="182"/>
      <c r="X899" s="97"/>
      <c r="Y899" s="97"/>
    </row>
    <row r="900" spans="10:25" ht="15.75" customHeight="1" x14ac:dyDescent="0.3">
      <c r="J900" s="182"/>
      <c r="K900" s="182"/>
      <c r="X900" s="97"/>
      <c r="Y900" s="97"/>
    </row>
    <row r="901" spans="10:25" ht="15.75" customHeight="1" x14ac:dyDescent="0.3">
      <c r="J901" s="182"/>
      <c r="K901" s="182"/>
      <c r="X901" s="97"/>
      <c r="Y901" s="97"/>
    </row>
    <row r="902" spans="10:25" ht="15.75" customHeight="1" x14ac:dyDescent="0.3">
      <c r="J902" s="182"/>
      <c r="K902" s="182"/>
      <c r="X902" s="97"/>
      <c r="Y902" s="97"/>
    </row>
    <row r="903" spans="10:25" ht="15.75" customHeight="1" x14ac:dyDescent="0.3">
      <c r="J903" s="182"/>
      <c r="K903" s="182"/>
      <c r="X903" s="97"/>
      <c r="Y903" s="97"/>
    </row>
    <row r="904" spans="10:25" ht="15.75" customHeight="1" x14ac:dyDescent="0.3">
      <c r="J904" s="182"/>
      <c r="K904" s="182"/>
      <c r="X904" s="97"/>
      <c r="Y904" s="97"/>
    </row>
    <row r="905" spans="10:25" ht="15.75" customHeight="1" x14ac:dyDescent="0.3">
      <c r="J905" s="182"/>
      <c r="K905" s="182"/>
      <c r="X905" s="97"/>
      <c r="Y905" s="97"/>
    </row>
    <row r="906" spans="10:25" ht="15.75" customHeight="1" x14ac:dyDescent="0.3">
      <c r="J906" s="182"/>
      <c r="K906" s="182"/>
      <c r="X906" s="97"/>
      <c r="Y906" s="97"/>
    </row>
    <row r="907" spans="10:25" ht="15.75" customHeight="1" x14ac:dyDescent="0.3">
      <c r="J907" s="182"/>
      <c r="K907" s="182"/>
      <c r="X907" s="97"/>
      <c r="Y907" s="97"/>
    </row>
    <row r="908" spans="10:25" ht="15.75" customHeight="1" x14ac:dyDescent="0.3">
      <c r="J908" s="182"/>
      <c r="K908" s="182"/>
      <c r="X908" s="97"/>
      <c r="Y908" s="97"/>
    </row>
    <row r="909" spans="10:25" ht="15.75" customHeight="1" x14ac:dyDescent="0.3">
      <c r="J909" s="182"/>
      <c r="K909" s="182"/>
      <c r="X909" s="97"/>
      <c r="Y909" s="97"/>
    </row>
    <row r="910" spans="10:25" ht="15.75" customHeight="1" x14ac:dyDescent="0.3">
      <c r="J910" s="182"/>
      <c r="K910" s="182"/>
      <c r="X910" s="97"/>
      <c r="Y910" s="97"/>
    </row>
    <row r="911" spans="10:25" ht="15.75" customHeight="1" x14ac:dyDescent="0.3">
      <c r="J911" s="182"/>
      <c r="K911" s="182"/>
      <c r="X911" s="97"/>
      <c r="Y911" s="97"/>
    </row>
    <row r="912" spans="10:25" ht="15.75" customHeight="1" x14ac:dyDescent="0.3">
      <c r="J912" s="182"/>
      <c r="K912" s="182"/>
      <c r="X912" s="97"/>
      <c r="Y912" s="97"/>
    </row>
    <row r="913" spans="10:25" ht="15.75" customHeight="1" x14ac:dyDescent="0.3">
      <c r="J913" s="182"/>
      <c r="K913" s="182"/>
      <c r="X913" s="97"/>
      <c r="Y913" s="97"/>
    </row>
    <row r="914" spans="10:25" ht="15.75" customHeight="1" x14ac:dyDescent="0.3">
      <c r="J914" s="182"/>
      <c r="K914" s="182"/>
      <c r="X914" s="97"/>
      <c r="Y914" s="97"/>
    </row>
    <row r="915" spans="10:25" ht="15.75" customHeight="1" x14ac:dyDescent="0.3">
      <c r="J915" s="182"/>
      <c r="K915" s="182"/>
      <c r="X915" s="97"/>
      <c r="Y915" s="97"/>
    </row>
    <row r="916" spans="10:25" ht="15.75" customHeight="1" x14ac:dyDescent="0.3">
      <c r="J916" s="182"/>
      <c r="K916" s="182"/>
      <c r="X916" s="97"/>
      <c r="Y916" s="97"/>
    </row>
    <row r="917" spans="10:25" ht="15.75" customHeight="1" x14ac:dyDescent="0.3">
      <c r="J917" s="182"/>
      <c r="K917" s="182"/>
      <c r="X917" s="97"/>
      <c r="Y917" s="97"/>
    </row>
    <row r="918" spans="10:25" ht="15.75" customHeight="1" x14ac:dyDescent="0.3">
      <c r="J918" s="182"/>
      <c r="K918" s="182"/>
      <c r="X918" s="97"/>
      <c r="Y918" s="97"/>
    </row>
    <row r="919" spans="10:25" ht="15.75" customHeight="1" x14ac:dyDescent="0.3">
      <c r="J919" s="182"/>
      <c r="K919" s="182"/>
      <c r="X919" s="97"/>
      <c r="Y919" s="97"/>
    </row>
    <row r="920" spans="10:25" ht="15.75" customHeight="1" x14ac:dyDescent="0.3">
      <c r="J920" s="182"/>
      <c r="K920" s="182"/>
      <c r="X920" s="97"/>
      <c r="Y920" s="97"/>
    </row>
    <row r="921" spans="10:25" ht="15.75" customHeight="1" x14ac:dyDescent="0.3">
      <c r="J921" s="182"/>
      <c r="K921" s="182"/>
      <c r="X921" s="97"/>
      <c r="Y921" s="97"/>
    </row>
    <row r="922" spans="10:25" ht="15.75" customHeight="1" x14ac:dyDescent="0.3">
      <c r="J922" s="182"/>
      <c r="K922" s="182"/>
      <c r="X922" s="97"/>
      <c r="Y922" s="97"/>
    </row>
    <row r="923" spans="10:25" ht="15.75" customHeight="1" x14ac:dyDescent="0.3">
      <c r="J923" s="182"/>
      <c r="K923" s="182"/>
      <c r="X923" s="97"/>
      <c r="Y923" s="97"/>
    </row>
    <row r="924" spans="10:25" ht="15.75" customHeight="1" x14ac:dyDescent="0.3">
      <c r="J924" s="182"/>
      <c r="K924" s="182"/>
      <c r="X924" s="97"/>
      <c r="Y924" s="97"/>
    </row>
    <row r="925" spans="10:25" ht="15.75" customHeight="1" x14ac:dyDescent="0.3">
      <c r="J925" s="182"/>
      <c r="K925" s="182"/>
      <c r="X925" s="97"/>
      <c r="Y925" s="97"/>
    </row>
    <row r="926" spans="10:25" ht="15.75" customHeight="1" x14ac:dyDescent="0.3">
      <c r="J926" s="182"/>
      <c r="K926" s="182"/>
      <c r="X926" s="97"/>
      <c r="Y926" s="97"/>
    </row>
    <row r="927" spans="10:25" ht="15.75" customHeight="1" x14ac:dyDescent="0.3">
      <c r="J927" s="182"/>
      <c r="K927" s="182"/>
      <c r="X927" s="97"/>
      <c r="Y927" s="97"/>
    </row>
    <row r="928" spans="10:25" ht="15.75" customHeight="1" x14ac:dyDescent="0.3">
      <c r="J928" s="182"/>
      <c r="K928" s="182"/>
      <c r="X928" s="97"/>
      <c r="Y928" s="97"/>
    </row>
    <row r="929" spans="10:25" ht="15.75" customHeight="1" x14ac:dyDescent="0.3">
      <c r="J929" s="182"/>
      <c r="K929" s="182"/>
      <c r="X929" s="97"/>
      <c r="Y929" s="97"/>
    </row>
    <row r="930" spans="10:25" ht="15.75" customHeight="1" x14ac:dyDescent="0.3">
      <c r="J930" s="182"/>
      <c r="K930" s="182"/>
      <c r="X930" s="97"/>
      <c r="Y930" s="97"/>
    </row>
    <row r="931" spans="10:25" ht="15.75" customHeight="1" x14ac:dyDescent="0.3">
      <c r="J931" s="182"/>
      <c r="K931" s="182"/>
      <c r="X931" s="97"/>
      <c r="Y931" s="97"/>
    </row>
    <row r="932" spans="10:25" ht="15.75" customHeight="1" x14ac:dyDescent="0.3">
      <c r="J932" s="182"/>
      <c r="K932" s="182"/>
      <c r="X932" s="97"/>
      <c r="Y932" s="97"/>
    </row>
    <row r="933" spans="10:25" ht="15.75" customHeight="1" x14ac:dyDescent="0.3">
      <c r="J933" s="182"/>
      <c r="K933" s="182"/>
      <c r="X933" s="97"/>
      <c r="Y933" s="97"/>
    </row>
    <row r="934" spans="10:25" ht="15.75" customHeight="1" x14ac:dyDescent="0.3">
      <c r="J934" s="182"/>
      <c r="K934" s="182"/>
      <c r="X934" s="97"/>
      <c r="Y934" s="97"/>
    </row>
    <row r="935" spans="10:25" ht="15.75" customHeight="1" x14ac:dyDescent="0.3">
      <c r="J935" s="182"/>
      <c r="K935" s="182"/>
      <c r="X935" s="97"/>
      <c r="Y935" s="97"/>
    </row>
    <row r="936" spans="10:25" ht="15.75" customHeight="1" x14ac:dyDescent="0.3">
      <c r="J936" s="182"/>
      <c r="K936" s="182"/>
      <c r="X936" s="97"/>
      <c r="Y936" s="97"/>
    </row>
    <row r="937" spans="10:25" ht="15.75" customHeight="1" x14ac:dyDescent="0.3">
      <c r="J937" s="182"/>
      <c r="K937" s="182"/>
      <c r="X937" s="97"/>
      <c r="Y937" s="97"/>
    </row>
    <row r="938" spans="10:25" ht="15.75" customHeight="1" x14ac:dyDescent="0.3">
      <c r="J938" s="182"/>
      <c r="K938" s="182"/>
      <c r="X938" s="97"/>
      <c r="Y938" s="97"/>
    </row>
    <row r="939" spans="10:25" ht="15.75" customHeight="1" x14ac:dyDescent="0.3">
      <c r="J939" s="182"/>
      <c r="K939" s="182"/>
      <c r="X939" s="97"/>
      <c r="Y939" s="97"/>
    </row>
    <row r="940" spans="10:25" ht="15.75" customHeight="1" x14ac:dyDescent="0.3">
      <c r="J940" s="182"/>
      <c r="K940" s="182"/>
      <c r="X940" s="97"/>
      <c r="Y940" s="97"/>
    </row>
    <row r="941" spans="10:25" ht="15.75" customHeight="1" x14ac:dyDescent="0.3">
      <c r="J941" s="182"/>
      <c r="K941" s="182"/>
      <c r="X941" s="97"/>
      <c r="Y941" s="97"/>
    </row>
    <row r="942" spans="10:25" ht="15.75" customHeight="1" x14ac:dyDescent="0.3">
      <c r="J942" s="182"/>
      <c r="K942" s="182"/>
      <c r="X942" s="97"/>
      <c r="Y942" s="97"/>
    </row>
    <row r="943" spans="10:25" ht="15.75" customHeight="1" x14ac:dyDescent="0.3">
      <c r="J943" s="182"/>
      <c r="K943" s="182"/>
      <c r="X943" s="97"/>
      <c r="Y943" s="97"/>
    </row>
    <row r="944" spans="10:25" ht="15.75" customHeight="1" x14ac:dyDescent="0.3">
      <c r="J944" s="182"/>
      <c r="K944" s="182"/>
      <c r="X944" s="97"/>
      <c r="Y944" s="97"/>
    </row>
    <row r="945" spans="10:25" ht="15.75" customHeight="1" x14ac:dyDescent="0.3">
      <c r="J945" s="182"/>
      <c r="K945" s="182"/>
      <c r="X945" s="97"/>
      <c r="Y945" s="97"/>
    </row>
    <row r="946" spans="10:25" ht="15.75" customHeight="1" x14ac:dyDescent="0.3">
      <c r="J946" s="182"/>
      <c r="K946" s="182"/>
      <c r="X946" s="97"/>
      <c r="Y946" s="97"/>
    </row>
    <row r="947" spans="10:25" ht="15.75" customHeight="1" x14ac:dyDescent="0.3">
      <c r="J947" s="182"/>
      <c r="K947" s="182"/>
      <c r="X947" s="97"/>
      <c r="Y947" s="97"/>
    </row>
    <row r="948" spans="10:25" ht="15.75" customHeight="1" x14ac:dyDescent="0.3">
      <c r="J948" s="182"/>
      <c r="K948" s="182"/>
      <c r="X948" s="97"/>
      <c r="Y948" s="97"/>
    </row>
    <row r="949" spans="10:25" ht="15.75" customHeight="1" x14ac:dyDescent="0.3">
      <c r="J949" s="182"/>
      <c r="K949" s="182"/>
      <c r="X949" s="97"/>
      <c r="Y949" s="97"/>
    </row>
    <row r="950" spans="10:25" ht="15.75" customHeight="1" x14ac:dyDescent="0.3">
      <c r="J950" s="182"/>
      <c r="K950" s="182"/>
      <c r="X950" s="97"/>
      <c r="Y950" s="97"/>
    </row>
    <row r="951" spans="10:25" ht="15.75" customHeight="1" x14ac:dyDescent="0.3">
      <c r="J951" s="182"/>
      <c r="K951" s="182"/>
      <c r="X951" s="97"/>
      <c r="Y951" s="97"/>
    </row>
    <row r="952" spans="10:25" ht="15.75" customHeight="1" x14ac:dyDescent="0.3">
      <c r="J952" s="182"/>
      <c r="K952" s="182"/>
      <c r="X952" s="97"/>
      <c r="Y952" s="97"/>
    </row>
    <row r="953" spans="10:25" ht="15.75" customHeight="1" x14ac:dyDescent="0.3">
      <c r="J953" s="182"/>
      <c r="K953" s="182"/>
      <c r="X953" s="97"/>
      <c r="Y953" s="97"/>
    </row>
    <row r="954" spans="10:25" ht="15.75" customHeight="1" x14ac:dyDescent="0.3">
      <c r="J954" s="182"/>
      <c r="K954" s="182"/>
      <c r="X954" s="97"/>
      <c r="Y954" s="97"/>
    </row>
    <row r="955" spans="10:25" ht="15.75" customHeight="1" x14ac:dyDescent="0.3">
      <c r="J955" s="182"/>
      <c r="K955" s="182"/>
      <c r="X955" s="97"/>
      <c r="Y955" s="97"/>
    </row>
    <row r="956" spans="10:25" ht="15.75" customHeight="1" x14ac:dyDescent="0.3">
      <c r="J956" s="182"/>
      <c r="K956" s="182"/>
      <c r="X956" s="97"/>
      <c r="Y956" s="97"/>
    </row>
    <row r="957" spans="10:25" ht="15.75" customHeight="1" x14ac:dyDescent="0.3">
      <c r="J957" s="182"/>
      <c r="K957" s="182"/>
      <c r="X957" s="97"/>
      <c r="Y957" s="97"/>
    </row>
    <row r="958" spans="10:25" ht="15.75" customHeight="1" x14ac:dyDescent="0.3">
      <c r="J958" s="182"/>
      <c r="K958" s="182"/>
      <c r="X958" s="97"/>
      <c r="Y958" s="97"/>
    </row>
    <row r="959" spans="10:25" ht="15.75" customHeight="1" x14ac:dyDescent="0.3">
      <c r="J959" s="182"/>
      <c r="K959" s="182"/>
      <c r="X959" s="97"/>
      <c r="Y959" s="97"/>
    </row>
    <row r="960" spans="10:25" ht="15.75" customHeight="1" x14ac:dyDescent="0.3">
      <c r="J960" s="182"/>
      <c r="K960" s="182"/>
      <c r="X960" s="97"/>
      <c r="Y960" s="97"/>
    </row>
    <row r="961" spans="10:25" ht="15.75" customHeight="1" x14ac:dyDescent="0.3">
      <c r="J961" s="182"/>
      <c r="K961" s="182"/>
      <c r="X961" s="97"/>
      <c r="Y961" s="97"/>
    </row>
    <row r="962" spans="10:25" ht="15.75" customHeight="1" x14ac:dyDescent="0.3">
      <c r="J962" s="182"/>
      <c r="K962" s="182"/>
      <c r="X962" s="97"/>
      <c r="Y962" s="97"/>
    </row>
    <row r="963" spans="10:25" ht="15.75" customHeight="1" x14ac:dyDescent="0.3">
      <c r="J963" s="182"/>
      <c r="K963" s="182"/>
      <c r="X963" s="97"/>
      <c r="Y963" s="97"/>
    </row>
    <row r="964" spans="10:25" ht="15.75" customHeight="1" x14ac:dyDescent="0.3">
      <c r="J964" s="182"/>
      <c r="K964" s="182"/>
      <c r="X964" s="97"/>
      <c r="Y964" s="97"/>
    </row>
    <row r="965" spans="10:25" ht="15.75" customHeight="1" x14ac:dyDescent="0.3">
      <c r="J965" s="182"/>
      <c r="K965" s="182"/>
      <c r="X965" s="97"/>
      <c r="Y965" s="97"/>
    </row>
    <row r="966" spans="10:25" ht="15.75" customHeight="1" x14ac:dyDescent="0.3">
      <c r="J966" s="182"/>
      <c r="K966" s="182"/>
      <c r="X966" s="97"/>
      <c r="Y966" s="97"/>
    </row>
    <row r="967" spans="10:25" ht="15.75" customHeight="1" x14ac:dyDescent="0.3">
      <c r="J967" s="182"/>
      <c r="K967" s="182"/>
      <c r="X967" s="97"/>
      <c r="Y967" s="97"/>
    </row>
    <row r="968" spans="10:25" ht="15.75" customHeight="1" x14ac:dyDescent="0.3">
      <c r="J968" s="182"/>
      <c r="K968" s="182"/>
      <c r="X968" s="97"/>
      <c r="Y968" s="97"/>
    </row>
    <row r="969" spans="10:25" ht="15.75" customHeight="1" x14ac:dyDescent="0.3">
      <c r="J969" s="182"/>
      <c r="K969" s="182"/>
      <c r="X969" s="97"/>
      <c r="Y969" s="97"/>
    </row>
    <row r="970" spans="10:25" ht="15.75" customHeight="1" x14ac:dyDescent="0.3">
      <c r="J970" s="182"/>
      <c r="K970" s="182"/>
      <c r="X970" s="97"/>
      <c r="Y970" s="97"/>
    </row>
    <row r="971" spans="10:25" ht="15.75" customHeight="1" x14ac:dyDescent="0.3">
      <c r="J971" s="182"/>
      <c r="K971" s="182"/>
      <c r="X971" s="97"/>
      <c r="Y971" s="97"/>
    </row>
    <row r="972" spans="10:25" ht="15.75" customHeight="1" x14ac:dyDescent="0.3">
      <c r="J972" s="182"/>
      <c r="K972" s="182"/>
      <c r="X972" s="97"/>
      <c r="Y972" s="97"/>
    </row>
    <row r="973" spans="10:25" ht="15.75" customHeight="1" x14ac:dyDescent="0.3">
      <c r="J973" s="182"/>
      <c r="K973" s="182"/>
      <c r="X973" s="97"/>
      <c r="Y973" s="97"/>
    </row>
    <row r="974" spans="10:25" ht="15.75" customHeight="1" x14ac:dyDescent="0.3">
      <c r="J974" s="182"/>
      <c r="K974" s="182"/>
      <c r="X974" s="97"/>
      <c r="Y974" s="97"/>
    </row>
    <row r="975" spans="10:25" ht="15.75" customHeight="1" x14ac:dyDescent="0.3">
      <c r="J975" s="182"/>
      <c r="K975" s="182"/>
      <c r="X975" s="97"/>
      <c r="Y975" s="97"/>
    </row>
    <row r="976" spans="10:25" ht="15.75" customHeight="1" x14ac:dyDescent="0.3">
      <c r="J976" s="182"/>
      <c r="K976" s="182"/>
      <c r="X976" s="97"/>
      <c r="Y976" s="97"/>
    </row>
    <row r="977" spans="10:25" ht="15.75" customHeight="1" x14ac:dyDescent="0.3">
      <c r="J977" s="182"/>
      <c r="K977" s="182"/>
      <c r="X977" s="97"/>
      <c r="Y977" s="97"/>
    </row>
    <row r="978" spans="10:25" ht="15.75" customHeight="1" x14ac:dyDescent="0.3">
      <c r="J978" s="182"/>
      <c r="K978" s="182"/>
      <c r="X978" s="97"/>
      <c r="Y978" s="97"/>
    </row>
    <row r="979" spans="10:25" ht="15.75" customHeight="1" x14ac:dyDescent="0.3">
      <c r="J979" s="182"/>
      <c r="K979" s="182"/>
      <c r="X979" s="97"/>
      <c r="Y979" s="97"/>
    </row>
    <row r="980" spans="10:25" ht="15.75" customHeight="1" x14ac:dyDescent="0.3">
      <c r="J980" s="182"/>
      <c r="K980" s="182"/>
      <c r="X980" s="97"/>
      <c r="Y980" s="97"/>
    </row>
    <row r="981" spans="10:25" ht="15.75" customHeight="1" x14ac:dyDescent="0.3">
      <c r="J981" s="182"/>
      <c r="K981" s="182"/>
      <c r="X981" s="97"/>
      <c r="Y981" s="97"/>
    </row>
    <row r="982" spans="10:25" ht="15.75" customHeight="1" x14ac:dyDescent="0.3">
      <c r="J982" s="182"/>
      <c r="K982" s="182"/>
      <c r="X982" s="97"/>
      <c r="Y982" s="97"/>
    </row>
    <row r="983" spans="10:25" ht="15.75" customHeight="1" x14ac:dyDescent="0.3">
      <c r="J983" s="182"/>
      <c r="K983" s="182"/>
      <c r="X983" s="97"/>
      <c r="Y983" s="97"/>
    </row>
    <row r="984" spans="10:25" ht="15.75" customHeight="1" x14ac:dyDescent="0.3">
      <c r="J984" s="182"/>
      <c r="K984" s="182"/>
      <c r="X984" s="97"/>
      <c r="Y984" s="97"/>
    </row>
    <row r="985" spans="10:25" ht="15.75" customHeight="1" x14ac:dyDescent="0.3">
      <c r="J985" s="182"/>
      <c r="K985" s="182"/>
      <c r="X985" s="97"/>
      <c r="Y985" s="97"/>
    </row>
    <row r="986" spans="10:25" ht="15.75" customHeight="1" x14ac:dyDescent="0.3">
      <c r="J986" s="182"/>
      <c r="K986" s="182"/>
      <c r="X986" s="97"/>
      <c r="Y986" s="97"/>
    </row>
    <row r="987" spans="10:25" ht="15.75" customHeight="1" x14ac:dyDescent="0.3">
      <c r="J987" s="182"/>
      <c r="K987" s="182"/>
      <c r="X987" s="97"/>
      <c r="Y987" s="97"/>
    </row>
    <row r="988" spans="10:25" ht="15.75" customHeight="1" x14ac:dyDescent="0.3">
      <c r="J988" s="182"/>
      <c r="K988" s="182"/>
      <c r="X988" s="97"/>
      <c r="Y988" s="97"/>
    </row>
    <row r="989" spans="10:25" ht="15.75" customHeight="1" x14ac:dyDescent="0.3">
      <c r="J989" s="182"/>
      <c r="K989" s="182"/>
      <c r="X989" s="97"/>
      <c r="Y989" s="97"/>
    </row>
    <row r="990" spans="10:25" ht="15.75" customHeight="1" x14ac:dyDescent="0.3">
      <c r="J990" s="182"/>
      <c r="K990" s="182"/>
      <c r="X990" s="97"/>
      <c r="Y990" s="97"/>
    </row>
    <row r="991" spans="10:25" ht="15.75" customHeight="1" x14ac:dyDescent="0.3">
      <c r="J991" s="182"/>
      <c r="K991" s="182"/>
      <c r="X991" s="97"/>
      <c r="Y991" s="97"/>
    </row>
    <row r="992" spans="10:25" ht="15.75" customHeight="1" x14ac:dyDescent="0.3">
      <c r="J992" s="182"/>
      <c r="K992" s="182"/>
      <c r="X992" s="97"/>
      <c r="Y992" s="97"/>
    </row>
    <row r="993" spans="10:25" ht="15.75" customHeight="1" x14ac:dyDescent="0.3">
      <c r="J993" s="182"/>
      <c r="K993" s="182"/>
      <c r="X993" s="97"/>
      <c r="Y993" s="97"/>
    </row>
    <row r="994" spans="10:25" ht="15.75" customHeight="1" x14ac:dyDescent="0.3">
      <c r="J994" s="182"/>
      <c r="K994" s="182"/>
      <c r="X994" s="97"/>
      <c r="Y994" s="97"/>
    </row>
    <row r="995" spans="10:25" ht="15.75" customHeight="1" x14ac:dyDescent="0.3">
      <c r="J995" s="182"/>
      <c r="K995" s="182"/>
      <c r="X995" s="97"/>
      <c r="Y995" s="97"/>
    </row>
    <row r="996" spans="10:25" ht="15.75" customHeight="1" x14ac:dyDescent="0.3">
      <c r="J996" s="182"/>
      <c r="K996" s="182"/>
      <c r="X996" s="97"/>
      <c r="Y996" s="97"/>
    </row>
    <row r="997" spans="10:25" ht="15.75" customHeight="1" x14ac:dyDescent="0.3">
      <c r="J997" s="182"/>
      <c r="K997" s="182"/>
      <c r="X997" s="97"/>
      <c r="Y997" s="97"/>
    </row>
    <row r="998" spans="10:25" ht="15.75" customHeight="1" x14ac:dyDescent="0.3">
      <c r="J998" s="182"/>
      <c r="K998" s="182"/>
      <c r="X998" s="97"/>
      <c r="Y998" s="97"/>
    </row>
    <row r="999" spans="10:25" ht="15.75" customHeight="1" x14ac:dyDescent="0.3">
      <c r="J999" s="182"/>
      <c r="K999" s="182"/>
      <c r="X999" s="97"/>
      <c r="Y999" s="97"/>
    </row>
    <row r="1000" spans="10:25" ht="15.75" customHeight="1" x14ac:dyDescent="0.3">
      <c r="J1000" s="182"/>
      <c r="K1000" s="182"/>
      <c r="X1000" s="97"/>
      <c r="Y1000" s="97"/>
    </row>
    <row r="1001" spans="10:25" ht="15.75" customHeight="1" x14ac:dyDescent="0.3">
      <c r="J1001" s="182"/>
      <c r="K1001" s="182"/>
      <c r="X1001" s="97"/>
      <c r="Y1001" s="97"/>
    </row>
    <row r="1002" spans="10:25" ht="15.75" customHeight="1" x14ac:dyDescent="0.3">
      <c r="J1002" s="182"/>
      <c r="K1002" s="182"/>
      <c r="X1002" s="97"/>
      <c r="Y1002" s="97"/>
    </row>
    <row r="1003" spans="10:25" ht="15.75" customHeight="1" x14ac:dyDescent="0.3">
      <c r="J1003" s="182"/>
      <c r="K1003" s="182"/>
      <c r="X1003" s="97"/>
      <c r="Y1003" s="97"/>
    </row>
    <row r="1004" spans="10:25" ht="15.75" customHeight="1" x14ac:dyDescent="0.3">
      <c r="J1004" s="182"/>
      <c r="K1004" s="182"/>
      <c r="X1004" s="97"/>
      <c r="Y1004" s="97"/>
    </row>
    <row r="1005" spans="10:25" ht="15.75" customHeight="1" x14ac:dyDescent="0.3">
      <c r="J1005" s="182"/>
      <c r="K1005" s="182"/>
      <c r="X1005" s="97"/>
      <c r="Y1005" s="97"/>
    </row>
    <row r="1006" spans="10:25" ht="15.75" customHeight="1" x14ac:dyDescent="0.3">
      <c r="J1006" s="182"/>
      <c r="K1006" s="182"/>
      <c r="X1006" s="97"/>
      <c r="Y1006" s="97"/>
    </row>
    <row r="1007" spans="10:25" ht="15.75" customHeight="1" x14ac:dyDescent="0.3">
      <c r="J1007" s="182"/>
      <c r="K1007" s="182"/>
      <c r="X1007" s="97"/>
      <c r="Y1007" s="97"/>
    </row>
    <row r="1008" spans="10:25" ht="15.75" customHeight="1" x14ac:dyDescent="0.3">
      <c r="J1008" s="182"/>
      <c r="K1008" s="182"/>
      <c r="X1008" s="97"/>
      <c r="Y1008" s="97"/>
    </row>
    <row r="1009" spans="10:25" ht="15.75" customHeight="1" x14ac:dyDescent="0.3">
      <c r="J1009" s="182"/>
      <c r="K1009" s="182"/>
      <c r="X1009" s="97"/>
      <c r="Y1009" s="97"/>
    </row>
    <row r="1010" spans="10:25" ht="15.75" customHeight="1" x14ac:dyDescent="0.3">
      <c r="J1010" s="182"/>
      <c r="K1010" s="182"/>
      <c r="X1010" s="97"/>
      <c r="Y1010" s="97"/>
    </row>
    <row r="1011" spans="10:25" ht="15.75" customHeight="1" x14ac:dyDescent="0.3">
      <c r="J1011" s="182"/>
      <c r="K1011" s="182"/>
      <c r="X1011" s="97"/>
      <c r="Y1011" s="97"/>
    </row>
    <row r="1012" spans="10:25" ht="15.75" customHeight="1" x14ac:dyDescent="0.3">
      <c r="J1012" s="182"/>
      <c r="K1012" s="182"/>
      <c r="X1012" s="97"/>
      <c r="Y1012" s="97"/>
    </row>
    <row r="1013" spans="10:25" ht="15.75" customHeight="1" x14ac:dyDescent="0.3">
      <c r="J1013" s="182"/>
      <c r="K1013" s="182"/>
      <c r="X1013" s="97"/>
      <c r="Y1013" s="97"/>
    </row>
    <row r="1014" spans="10:25" ht="15.75" customHeight="1" x14ac:dyDescent="0.3">
      <c r="J1014" s="182"/>
      <c r="K1014" s="182"/>
      <c r="X1014" s="97"/>
      <c r="Y1014" s="97"/>
    </row>
    <row r="1015" spans="10:25" ht="15.75" customHeight="1" x14ac:dyDescent="0.3">
      <c r="J1015" s="182"/>
      <c r="K1015" s="182"/>
      <c r="X1015" s="97"/>
      <c r="Y1015" s="97"/>
    </row>
    <row r="1016" spans="10:25" ht="15.75" customHeight="1" x14ac:dyDescent="0.3">
      <c r="J1016" s="182"/>
      <c r="K1016" s="182"/>
      <c r="X1016" s="97"/>
      <c r="Y1016" s="97"/>
    </row>
    <row r="1017" spans="10:25" ht="15.75" customHeight="1" x14ac:dyDescent="0.3">
      <c r="J1017" s="182"/>
      <c r="K1017" s="182"/>
      <c r="X1017" s="97"/>
      <c r="Y1017" s="97"/>
    </row>
    <row r="1018" spans="10:25" ht="15.75" customHeight="1" x14ac:dyDescent="0.3">
      <c r="J1018" s="182"/>
      <c r="K1018" s="182"/>
      <c r="X1018" s="97"/>
      <c r="Y1018" s="97"/>
    </row>
    <row r="1019" spans="10:25" ht="15.75" customHeight="1" x14ac:dyDescent="0.3">
      <c r="J1019" s="182"/>
      <c r="K1019" s="182"/>
      <c r="X1019" s="97"/>
      <c r="Y1019" s="97"/>
    </row>
    <row r="1020" spans="10:25" ht="15.75" customHeight="1" x14ac:dyDescent="0.3">
      <c r="J1020" s="182"/>
      <c r="K1020" s="182"/>
      <c r="X1020" s="97"/>
      <c r="Y1020" s="97"/>
    </row>
    <row r="1021" spans="10:25" ht="15.75" customHeight="1" x14ac:dyDescent="0.3">
      <c r="J1021" s="182"/>
      <c r="K1021" s="182"/>
      <c r="X1021" s="97"/>
      <c r="Y1021" s="97"/>
    </row>
    <row r="1022" spans="10:25" ht="15.75" customHeight="1" x14ac:dyDescent="0.3">
      <c r="J1022" s="182"/>
      <c r="K1022" s="182"/>
      <c r="X1022" s="97"/>
      <c r="Y1022" s="97"/>
    </row>
    <row r="1023" spans="10:25" ht="15.75" customHeight="1" x14ac:dyDescent="0.3">
      <c r="J1023" s="182"/>
      <c r="K1023" s="182"/>
      <c r="X1023" s="97"/>
      <c r="Y1023" s="97"/>
    </row>
    <row r="1024" spans="10:25" ht="15.75" customHeight="1" x14ac:dyDescent="0.3">
      <c r="J1024" s="182"/>
      <c r="K1024" s="182"/>
      <c r="X1024" s="97"/>
      <c r="Y1024" s="97"/>
    </row>
    <row r="1025" spans="10:25" ht="15.75" customHeight="1" x14ac:dyDescent="0.3">
      <c r="J1025" s="182"/>
      <c r="K1025" s="182"/>
      <c r="X1025" s="97"/>
      <c r="Y1025" s="97"/>
    </row>
    <row r="1026" spans="10:25" ht="15.75" customHeight="1" x14ac:dyDescent="0.3">
      <c r="J1026" s="182"/>
      <c r="K1026" s="182"/>
      <c r="X1026" s="97"/>
      <c r="Y1026" s="97"/>
    </row>
    <row r="1027" spans="10:25" ht="15.75" customHeight="1" x14ac:dyDescent="0.3">
      <c r="J1027" s="182"/>
      <c r="K1027" s="182"/>
      <c r="X1027" s="97"/>
      <c r="Y1027" s="97"/>
    </row>
    <row r="1028" spans="10:25" ht="15.75" customHeight="1" x14ac:dyDescent="0.3">
      <c r="J1028" s="182"/>
      <c r="K1028" s="182"/>
      <c r="X1028" s="97"/>
      <c r="Y1028" s="97"/>
    </row>
    <row r="1029" spans="10:25" ht="15.75" customHeight="1" x14ac:dyDescent="0.3">
      <c r="J1029" s="182"/>
      <c r="K1029" s="182"/>
      <c r="X1029" s="97"/>
      <c r="Y1029" s="97"/>
    </row>
    <row r="1030" spans="10:25" ht="15.75" customHeight="1" x14ac:dyDescent="0.3">
      <c r="J1030" s="182"/>
      <c r="K1030" s="182"/>
      <c r="X1030" s="97"/>
      <c r="Y1030" s="97"/>
    </row>
    <row r="1031" spans="10:25" ht="15.75" customHeight="1" x14ac:dyDescent="0.3">
      <c r="J1031" s="182"/>
      <c r="K1031" s="182"/>
      <c r="X1031" s="97"/>
      <c r="Y1031" s="97"/>
    </row>
    <row r="1032" spans="10:25" ht="15.75" customHeight="1" x14ac:dyDescent="0.3">
      <c r="J1032" s="182"/>
      <c r="K1032" s="182"/>
      <c r="X1032" s="97"/>
      <c r="Y1032" s="97"/>
    </row>
    <row r="1033" spans="10:25" ht="15.75" customHeight="1" x14ac:dyDescent="0.3">
      <c r="J1033" s="182"/>
      <c r="K1033" s="182"/>
      <c r="X1033" s="97"/>
      <c r="Y1033" s="97"/>
    </row>
    <row r="1034" spans="10:25" ht="15.75" customHeight="1" x14ac:dyDescent="0.3">
      <c r="J1034" s="182"/>
      <c r="K1034" s="182"/>
      <c r="X1034" s="97"/>
      <c r="Y1034" s="97"/>
    </row>
    <row r="1035" spans="10:25" ht="15.75" customHeight="1" x14ac:dyDescent="0.3">
      <c r="J1035" s="182"/>
      <c r="K1035" s="182"/>
      <c r="X1035" s="97"/>
      <c r="Y1035" s="97"/>
    </row>
    <row r="1036" spans="10:25" ht="15.75" customHeight="1" x14ac:dyDescent="0.3">
      <c r="J1036" s="182"/>
      <c r="K1036" s="182"/>
      <c r="X1036" s="97"/>
      <c r="Y1036" s="97"/>
    </row>
    <row r="1037" spans="10:25" ht="15.75" customHeight="1" x14ac:dyDescent="0.3">
      <c r="J1037" s="182"/>
      <c r="K1037" s="182"/>
      <c r="X1037" s="97"/>
      <c r="Y1037" s="97"/>
    </row>
    <row r="1038" spans="10:25" ht="15.75" customHeight="1" x14ac:dyDescent="0.3">
      <c r="J1038" s="182"/>
      <c r="K1038" s="182"/>
      <c r="X1038" s="97"/>
      <c r="Y1038" s="97"/>
    </row>
    <row r="1039" spans="10:25" ht="15.75" customHeight="1" x14ac:dyDescent="0.3">
      <c r="J1039" s="182"/>
      <c r="K1039" s="182"/>
      <c r="X1039" s="97"/>
      <c r="Y1039" s="97"/>
    </row>
    <row r="1040" spans="10:25" ht="15.75" customHeight="1" x14ac:dyDescent="0.3">
      <c r="J1040" s="182"/>
      <c r="K1040" s="182"/>
      <c r="X1040" s="97"/>
      <c r="Y1040" s="97"/>
    </row>
    <row r="1041" spans="10:25" ht="15.75" customHeight="1" x14ac:dyDescent="0.3">
      <c r="J1041" s="182"/>
      <c r="K1041" s="182"/>
      <c r="X1041" s="97"/>
      <c r="Y1041" s="97"/>
    </row>
    <row r="1042" spans="10:25" ht="15.75" customHeight="1" x14ac:dyDescent="0.3">
      <c r="J1042" s="182"/>
      <c r="K1042" s="182"/>
      <c r="X1042" s="97"/>
      <c r="Y1042" s="97"/>
    </row>
    <row r="1043" spans="10:25" ht="15.75" customHeight="1" x14ac:dyDescent="0.3">
      <c r="J1043" s="182"/>
      <c r="K1043" s="182"/>
      <c r="X1043" s="97"/>
      <c r="Y1043" s="97"/>
    </row>
    <row r="1044" spans="10:25" ht="15.75" customHeight="1" x14ac:dyDescent="0.3">
      <c r="J1044" s="182"/>
      <c r="K1044" s="182"/>
      <c r="X1044" s="97"/>
      <c r="Y1044" s="97"/>
    </row>
    <row r="1045" spans="10:25" ht="15.75" customHeight="1" x14ac:dyDescent="0.3">
      <c r="J1045" s="182"/>
      <c r="K1045" s="182"/>
      <c r="X1045" s="97"/>
      <c r="Y1045" s="97"/>
    </row>
    <row r="1046" spans="10:25" ht="15.75" customHeight="1" x14ac:dyDescent="0.3">
      <c r="J1046" s="182"/>
      <c r="K1046" s="182"/>
      <c r="X1046" s="97"/>
      <c r="Y1046" s="97"/>
    </row>
    <row r="1047" spans="10:25" ht="15.75" customHeight="1" x14ac:dyDescent="0.3">
      <c r="J1047" s="182"/>
      <c r="K1047" s="182"/>
      <c r="X1047" s="97"/>
      <c r="Y1047" s="97"/>
    </row>
    <row r="1048" spans="10:25" ht="15.75" customHeight="1" x14ac:dyDescent="0.3">
      <c r="J1048" s="182"/>
      <c r="K1048" s="182"/>
      <c r="X1048" s="97"/>
      <c r="Y1048" s="97"/>
    </row>
    <row r="1049" spans="10:25" ht="15.75" customHeight="1" x14ac:dyDescent="0.3">
      <c r="J1049" s="182"/>
      <c r="K1049" s="182"/>
      <c r="X1049" s="97"/>
      <c r="Y1049" s="97"/>
    </row>
    <row r="1050" spans="10:25" ht="15.75" customHeight="1" x14ac:dyDescent="0.3">
      <c r="J1050" s="182"/>
      <c r="K1050" s="182"/>
      <c r="X1050" s="97"/>
      <c r="Y1050" s="97"/>
    </row>
    <row r="1051" spans="10:25" ht="15.75" customHeight="1" x14ac:dyDescent="0.3">
      <c r="J1051" s="182"/>
      <c r="K1051" s="182"/>
      <c r="X1051" s="97"/>
      <c r="Y1051" s="97"/>
    </row>
    <row r="1052" spans="10:25" ht="15.75" customHeight="1" x14ac:dyDescent="0.3">
      <c r="J1052" s="182"/>
      <c r="K1052" s="182"/>
      <c r="X1052" s="97"/>
      <c r="Y1052" s="97"/>
    </row>
    <row r="1053" spans="10:25" ht="15.75" customHeight="1" x14ac:dyDescent="0.3">
      <c r="J1053" s="182"/>
      <c r="K1053" s="182"/>
      <c r="X1053" s="97"/>
      <c r="Y1053" s="97"/>
    </row>
    <row r="1054" spans="10:25" ht="15.75" customHeight="1" x14ac:dyDescent="0.3">
      <c r="J1054" s="182"/>
      <c r="K1054" s="182"/>
      <c r="X1054" s="97"/>
      <c r="Y1054" s="97"/>
    </row>
    <row r="1055" spans="10:25" ht="15.75" customHeight="1" x14ac:dyDescent="0.3">
      <c r="J1055" s="182"/>
      <c r="K1055" s="182"/>
      <c r="X1055" s="97"/>
      <c r="Y1055" s="97"/>
    </row>
    <row r="1056" spans="10:25" ht="15.75" customHeight="1" x14ac:dyDescent="0.3">
      <c r="J1056" s="182"/>
      <c r="K1056" s="182"/>
      <c r="X1056" s="97"/>
      <c r="Y1056" s="97"/>
    </row>
    <row r="1057" spans="10:25" ht="15.75" customHeight="1" x14ac:dyDescent="0.3">
      <c r="J1057" s="182"/>
      <c r="K1057" s="182"/>
      <c r="X1057" s="97"/>
      <c r="Y1057" s="97"/>
    </row>
    <row r="1058" spans="10:25" ht="15.75" customHeight="1" x14ac:dyDescent="0.3">
      <c r="J1058" s="182"/>
      <c r="K1058" s="182"/>
      <c r="X1058" s="97"/>
      <c r="Y1058" s="97"/>
    </row>
    <row r="1059" spans="10:25" ht="15.75" customHeight="1" x14ac:dyDescent="0.3">
      <c r="J1059" s="182"/>
      <c r="K1059" s="182"/>
      <c r="X1059" s="97"/>
      <c r="Y1059" s="97"/>
    </row>
    <row r="1060" spans="10:25" ht="15.75" customHeight="1" x14ac:dyDescent="0.3">
      <c r="J1060" s="182"/>
      <c r="K1060" s="182"/>
      <c r="X1060" s="97"/>
      <c r="Y1060" s="97"/>
    </row>
    <row r="1061" spans="10:25" ht="15.75" customHeight="1" x14ac:dyDescent="0.3">
      <c r="J1061" s="182"/>
      <c r="K1061" s="182"/>
      <c r="X1061" s="97"/>
      <c r="Y1061" s="97"/>
    </row>
    <row r="1062" spans="10:25" ht="15.75" customHeight="1" x14ac:dyDescent="0.3">
      <c r="J1062" s="182"/>
      <c r="K1062" s="182"/>
      <c r="X1062" s="97"/>
      <c r="Y1062" s="97"/>
    </row>
    <row r="1063" spans="10:25" ht="15.75" customHeight="1" x14ac:dyDescent="0.3">
      <c r="J1063" s="182"/>
      <c r="K1063" s="182"/>
      <c r="X1063" s="97"/>
      <c r="Y1063" s="97"/>
    </row>
    <row r="1064" spans="10:25" ht="15.75" customHeight="1" x14ac:dyDescent="0.3">
      <c r="J1064" s="182"/>
      <c r="K1064" s="182"/>
      <c r="X1064" s="97"/>
      <c r="Y1064" s="97"/>
    </row>
    <row r="1065" spans="10:25" ht="15.75" customHeight="1" x14ac:dyDescent="0.3">
      <c r="J1065" s="182"/>
      <c r="K1065" s="182"/>
      <c r="X1065" s="97"/>
      <c r="Y1065" s="97"/>
    </row>
    <row r="1066" spans="10:25" ht="15.75" customHeight="1" x14ac:dyDescent="0.3">
      <c r="J1066" s="182"/>
      <c r="K1066" s="182"/>
      <c r="X1066" s="97"/>
      <c r="Y1066" s="97"/>
    </row>
    <row r="1067" spans="10:25" ht="15.75" customHeight="1" x14ac:dyDescent="0.3">
      <c r="J1067" s="182"/>
      <c r="K1067" s="182"/>
      <c r="X1067" s="97"/>
      <c r="Y1067" s="97"/>
    </row>
    <row r="1068" spans="10:25" ht="15.75" customHeight="1" x14ac:dyDescent="0.3">
      <c r="J1068" s="182"/>
      <c r="K1068" s="182"/>
      <c r="X1068" s="97"/>
      <c r="Y1068" s="97"/>
    </row>
    <row r="1069" spans="10:25" ht="15.75" customHeight="1" x14ac:dyDescent="0.3">
      <c r="J1069" s="182"/>
      <c r="K1069" s="182"/>
      <c r="X1069" s="97"/>
      <c r="Y1069" s="97"/>
    </row>
    <row r="1070" spans="10:25" ht="15.75" customHeight="1" x14ac:dyDescent="0.3">
      <c r="J1070" s="182"/>
      <c r="K1070" s="182"/>
      <c r="X1070" s="97"/>
      <c r="Y1070" s="97"/>
    </row>
    <row r="1071" spans="10:25" ht="15.75" customHeight="1" x14ac:dyDescent="0.3">
      <c r="J1071" s="182"/>
      <c r="K1071" s="182"/>
      <c r="X1071" s="97"/>
      <c r="Y1071" s="97"/>
    </row>
    <row r="1072" spans="10:25" ht="15.75" customHeight="1" x14ac:dyDescent="0.3">
      <c r="J1072" s="182"/>
      <c r="K1072" s="182"/>
      <c r="X1072" s="97"/>
      <c r="Y1072" s="97"/>
    </row>
    <row r="1073" spans="10:25" ht="15.75" customHeight="1" x14ac:dyDescent="0.3">
      <c r="J1073" s="182"/>
      <c r="K1073" s="182"/>
      <c r="X1073" s="97"/>
      <c r="Y1073" s="97"/>
    </row>
    <row r="1074" spans="10:25" ht="15.75" customHeight="1" x14ac:dyDescent="0.3">
      <c r="J1074" s="182"/>
      <c r="K1074" s="182"/>
      <c r="X1074" s="97"/>
      <c r="Y1074" s="97"/>
    </row>
    <row r="1075" spans="10:25" ht="15.75" customHeight="1" x14ac:dyDescent="0.3">
      <c r="J1075" s="182"/>
      <c r="K1075" s="182"/>
      <c r="X1075" s="97"/>
      <c r="Y1075" s="97"/>
    </row>
    <row r="1076" spans="10:25" ht="15.75" customHeight="1" x14ac:dyDescent="0.3">
      <c r="J1076" s="182"/>
      <c r="K1076" s="182"/>
      <c r="X1076" s="97"/>
      <c r="Y1076" s="97"/>
    </row>
    <row r="1077" spans="10:25" ht="15.75" customHeight="1" x14ac:dyDescent="0.3">
      <c r="J1077" s="182"/>
      <c r="K1077" s="182"/>
      <c r="X1077" s="97"/>
      <c r="Y1077" s="97"/>
    </row>
    <row r="1078" spans="10:25" ht="15.75" customHeight="1" x14ac:dyDescent="0.3">
      <c r="J1078" s="182"/>
      <c r="K1078" s="182"/>
      <c r="X1078" s="97"/>
      <c r="Y1078" s="97"/>
    </row>
    <row r="1079" spans="10:25" ht="15.75" customHeight="1" x14ac:dyDescent="0.3">
      <c r="J1079" s="182"/>
      <c r="K1079" s="182"/>
      <c r="X1079" s="97"/>
      <c r="Y1079" s="97"/>
    </row>
    <row r="1080" spans="10:25" ht="15.75" customHeight="1" x14ac:dyDescent="0.3">
      <c r="J1080" s="182"/>
      <c r="K1080" s="182"/>
      <c r="X1080" s="97"/>
      <c r="Y1080" s="97"/>
    </row>
    <row r="1081" spans="10:25" ht="15.75" customHeight="1" x14ac:dyDescent="0.3">
      <c r="J1081" s="182"/>
      <c r="K1081" s="182"/>
      <c r="X1081" s="97"/>
      <c r="Y1081" s="97"/>
    </row>
    <row r="1082" spans="10:25" ht="15.75" customHeight="1" x14ac:dyDescent="0.3">
      <c r="J1082" s="182"/>
      <c r="K1082" s="182"/>
      <c r="X1082" s="97"/>
      <c r="Y1082" s="97"/>
    </row>
    <row r="1083" spans="10:25" ht="15.75" customHeight="1" x14ac:dyDescent="0.3">
      <c r="J1083" s="182"/>
      <c r="K1083" s="182"/>
      <c r="X1083" s="97"/>
      <c r="Y1083" s="97"/>
    </row>
    <row r="1084" spans="10:25" ht="15.75" customHeight="1" x14ac:dyDescent="0.3">
      <c r="J1084" s="182"/>
      <c r="K1084" s="182"/>
      <c r="X1084" s="97"/>
      <c r="Y1084" s="97"/>
    </row>
    <row r="1085" spans="10:25" ht="15.75" customHeight="1" x14ac:dyDescent="0.3">
      <c r="J1085" s="182"/>
      <c r="K1085" s="182"/>
      <c r="X1085" s="97"/>
      <c r="Y1085" s="97"/>
    </row>
    <row r="1086" spans="10:25" ht="15.75" customHeight="1" x14ac:dyDescent="0.3">
      <c r="J1086" s="182"/>
      <c r="K1086" s="182"/>
      <c r="X1086" s="97"/>
      <c r="Y1086" s="97"/>
    </row>
    <row r="1087" spans="10:25" ht="15.75" customHeight="1" x14ac:dyDescent="0.3">
      <c r="J1087" s="182"/>
      <c r="K1087" s="182"/>
      <c r="X1087" s="97"/>
      <c r="Y1087" s="97"/>
    </row>
    <row r="1088" spans="10:25" ht="15.75" customHeight="1" x14ac:dyDescent="0.3">
      <c r="J1088" s="182"/>
      <c r="K1088" s="182"/>
      <c r="X1088" s="97"/>
      <c r="Y1088" s="97"/>
    </row>
    <row r="1089" spans="10:25" ht="15.75" customHeight="1" x14ac:dyDescent="0.3">
      <c r="J1089" s="182"/>
      <c r="K1089" s="182"/>
      <c r="X1089" s="97"/>
      <c r="Y1089" s="97"/>
    </row>
    <row r="1090" spans="10:25" ht="15.75" customHeight="1" x14ac:dyDescent="0.3">
      <c r="J1090" s="182"/>
      <c r="K1090" s="182"/>
      <c r="X1090" s="97"/>
      <c r="Y1090" s="97"/>
    </row>
    <row r="1091" spans="10:25" ht="15.75" customHeight="1" x14ac:dyDescent="0.3">
      <c r="J1091" s="182"/>
      <c r="K1091" s="182"/>
      <c r="X1091" s="97"/>
      <c r="Y1091" s="97"/>
    </row>
    <row r="1092" spans="10:25" ht="15.75" customHeight="1" x14ac:dyDescent="0.3">
      <c r="J1092" s="182"/>
      <c r="K1092" s="182"/>
      <c r="X1092" s="97"/>
      <c r="Y1092" s="97"/>
    </row>
    <row r="1093" spans="10:25" ht="15.75" customHeight="1" x14ac:dyDescent="0.3">
      <c r="J1093" s="182"/>
      <c r="K1093" s="182"/>
      <c r="X1093" s="97"/>
      <c r="Y1093" s="97"/>
    </row>
    <row r="1094" spans="10:25" ht="15.75" customHeight="1" x14ac:dyDescent="0.3">
      <c r="J1094" s="182"/>
      <c r="K1094" s="182"/>
      <c r="X1094" s="97"/>
      <c r="Y1094" s="97"/>
    </row>
    <row r="1095" spans="10:25" ht="15.75" customHeight="1" x14ac:dyDescent="0.3">
      <c r="J1095" s="182"/>
      <c r="K1095" s="182"/>
      <c r="X1095" s="97"/>
      <c r="Y1095" s="97"/>
    </row>
    <row r="1096" spans="10:25" ht="15.75" customHeight="1" x14ac:dyDescent="0.3">
      <c r="J1096" s="182"/>
      <c r="K1096" s="182"/>
      <c r="X1096" s="97"/>
      <c r="Y1096" s="97"/>
    </row>
    <row r="1097" spans="10:25" ht="15.75" customHeight="1" x14ac:dyDescent="0.3">
      <c r="J1097" s="182"/>
      <c r="K1097" s="182"/>
      <c r="X1097" s="97"/>
      <c r="Y1097" s="97"/>
    </row>
    <row r="1098" spans="10:25" ht="15.75" customHeight="1" x14ac:dyDescent="0.3">
      <c r="J1098" s="182"/>
      <c r="K1098" s="182"/>
      <c r="X1098" s="97"/>
      <c r="Y1098" s="97"/>
    </row>
    <row r="1099" spans="10:25" ht="15.75" customHeight="1" x14ac:dyDescent="0.3">
      <c r="J1099" s="182"/>
      <c r="K1099" s="182"/>
      <c r="X1099" s="97"/>
      <c r="Y1099" s="97"/>
    </row>
    <row r="1100" spans="10:25" ht="15.75" customHeight="1" x14ac:dyDescent="0.3">
      <c r="J1100" s="182"/>
      <c r="K1100" s="182"/>
      <c r="X1100" s="97"/>
      <c r="Y1100" s="97"/>
    </row>
    <row r="1101" spans="10:25" ht="15.75" customHeight="1" x14ac:dyDescent="0.3">
      <c r="J1101" s="182"/>
      <c r="K1101" s="182"/>
      <c r="X1101" s="97"/>
      <c r="Y1101" s="97"/>
    </row>
    <row r="1102" spans="10:25" ht="15.75" customHeight="1" x14ac:dyDescent="0.3">
      <c r="J1102" s="182"/>
      <c r="K1102" s="182"/>
      <c r="X1102" s="97"/>
      <c r="Y1102" s="97"/>
    </row>
    <row r="1103" spans="10:25" ht="15.75" customHeight="1" x14ac:dyDescent="0.3">
      <c r="J1103" s="182"/>
      <c r="K1103" s="182"/>
      <c r="X1103" s="97"/>
      <c r="Y1103" s="97"/>
    </row>
    <row r="1104" spans="10:25" ht="15.75" customHeight="1" x14ac:dyDescent="0.3">
      <c r="J1104" s="182"/>
      <c r="K1104" s="182"/>
      <c r="X1104" s="97"/>
      <c r="Y1104" s="97"/>
    </row>
    <row r="1105" spans="10:25" ht="15.75" customHeight="1" x14ac:dyDescent="0.3">
      <c r="J1105" s="182"/>
      <c r="K1105" s="182"/>
      <c r="X1105" s="97"/>
      <c r="Y1105" s="97"/>
    </row>
    <row r="1106" spans="10:25" ht="15.75" customHeight="1" x14ac:dyDescent="0.3">
      <c r="J1106" s="182"/>
      <c r="K1106" s="182"/>
      <c r="Y1106" s="97"/>
    </row>
  </sheetData>
  <mergeCells count="50">
    <mergeCell ref="H124:I124"/>
    <mergeCell ref="H125:I125"/>
    <mergeCell ref="B54:J54"/>
    <mergeCell ref="B230:C230"/>
    <mergeCell ref="C1:O1"/>
    <mergeCell ref="B18:C18"/>
    <mergeCell ref="I134:J135"/>
    <mergeCell ref="I151:J153"/>
    <mergeCell ref="F181:F185"/>
    <mergeCell ref="B124:B125"/>
    <mergeCell ref="E43:J43"/>
    <mergeCell ref="E45:J45"/>
    <mergeCell ref="E47:J47"/>
    <mergeCell ref="E49:J49"/>
    <mergeCell ref="B51:C51"/>
    <mergeCell ref="B267:B270"/>
    <mergeCell ref="B271:B272"/>
    <mergeCell ref="B274:B279"/>
    <mergeCell ref="B285:B287"/>
    <mergeCell ref="B199:B200"/>
    <mergeCell ref="B202:B208"/>
    <mergeCell ref="B210:B212"/>
    <mergeCell ref="B96:B97"/>
    <mergeCell ref="B67:B68"/>
    <mergeCell ref="B289:B291"/>
    <mergeCell ref="B216:B218"/>
    <mergeCell ref="B220:B222"/>
    <mergeCell ref="B249:B255"/>
    <mergeCell ref="B257:B259"/>
    <mergeCell ref="B261:B262"/>
    <mergeCell ref="B264:B266"/>
    <mergeCell ref="B243:B244"/>
    <mergeCell ref="B246:B247"/>
    <mergeCell ref="B73:B79"/>
    <mergeCell ref="B85:B87"/>
    <mergeCell ref="B144:B146"/>
    <mergeCell ref="B151:B153"/>
    <mergeCell ref="B134:B135"/>
    <mergeCell ref="X85:X87"/>
    <mergeCell ref="B70:B71"/>
    <mergeCell ref="B81:B83"/>
    <mergeCell ref="B89:B91"/>
    <mergeCell ref="B92:B95"/>
    <mergeCell ref="E167:F167"/>
    <mergeCell ref="E132:F132"/>
    <mergeCell ref="G132:H132"/>
    <mergeCell ref="E149:F149"/>
    <mergeCell ref="B99:B104"/>
    <mergeCell ref="B110:B112"/>
    <mergeCell ref="B114:B116"/>
  </mergeCells>
  <printOptions horizontalCentered="1" gridLines="1"/>
  <pageMargins left="0.7" right="0.7" top="0.75" bottom="0.75" header="0" footer="0"/>
  <pageSetup paperSize="8" fitToHeight="0" pageOrder="overThenDown" orientation="landscape" cellComments="atEnd"/>
  <ignoredErrors>
    <ignoredError sqref="E151:E153 E169:E171 E125" formulaRange="1"/>
    <ignoredError sqref="H224" formula="1"/>
  </ignoredErrors>
  <extLst>
    <ext xmlns:x14="http://schemas.microsoft.com/office/spreadsheetml/2009/9/main" uri="{CCE6A557-97BC-4b89-ADB6-D9C93CAAB3DF}">
      <x14:dataValidations xmlns:xm="http://schemas.microsoft.com/office/excel/2006/main" count="4">
        <x14:dataValidation type="list" allowBlank="1" showInputMessage="1" showErrorMessage="1" xr:uid="{F1382924-EBA6-4BAF-AFCD-314683B25E54}">
          <x14:formula1>
            <xm:f>menus!$AG$3:$AG$10</xm:f>
          </x14:formula1>
          <xm:sqref>C47</xm:sqref>
        </x14:dataValidation>
        <x14:dataValidation type="list" allowBlank="1" showInputMessage="1" showErrorMessage="1" xr:uid="{F158086D-7C66-4EA3-884F-37EDF7956A8E}">
          <x14:formula1>
            <xm:f>menus!$AE$3:$AE$7</xm:f>
          </x14:formula1>
          <xm:sqref>C45</xm:sqref>
        </x14:dataValidation>
        <x14:dataValidation type="list" allowBlank="1" showInputMessage="1" showErrorMessage="1" xr:uid="{7FB33C5C-FE26-4CE8-9CE8-B2257D8BF523}">
          <x14:formula1>
            <xm:f>menus!$AD$3:$AD$12</xm:f>
          </x14:formula1>
          <xm:sqref>C43</xm:sqref>
        </x14:dataValidation>
        <x14:dataValidation type="list" allowBlank="1" showInputMessage="1" showErrorMessage="1" xr:uid="{858FEE5D-273C-44CF-8FB3-2DB227E7CE73}">
          <x14:formula1>
            <xm:f>menus!$AC$3:$AC$5</xm:f>
          </x14:formula1>
          <xm:sqref>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70B5F-47E1-467B-AB61-BD8D482815FD}">
  <dimension ref="B1:P26"/>
  <sheetViews>
    <sheetView zoomScale="60" zoomScaleNormal="60" workbookViewId="0">
      <pane xSplit="2" ySplit="5" topLeftCell="C15" activePane="bottomRight" state="frozen"/>
      <selection pane="topRight" activeCell="C1" sqref="C1"/>
      <selection pane="bottomLeft" activeCell="A6" sqref="A6"/>
      <selection pane="bottomRight" activeCell="B1" sqref="B1"/>
    </sheetView>
  </sheetViews>
  <sheetFormatPr defaultColWidth="8.88671875" defaultRowHeight="15" customHeight="1" x14ac:dyDescent="0.3"/>
  <cols>
    <col min="1" max="1" width="3.33203125" style="2" customWidth="1"/>
    <col min="2" max="2" width="40.88671875" style="2" customWidth="1"/>
    <col min="3" max="12" width="36.6640625" style="2" customWidth="1"/>
    <col min="13" max="13" width="3.109375" style="2" customWidth="1"/>
    <col min="14" max="14" width="79.5546875" style="2" customWidth="1"/>
    <col min="15" max="15" width="3.109375" style="2" customWidth="1"/>
    <col min="16" max="16" width="71.33203125" style="2" customWidth="1"/>
    <col min="17" max="17" width="12.88671875" style="2" customWidth="1"/>
    <col min="18" max="48" width="11.6640625" style="2" customWidth="1"/>
    <col min="49" max="16384" width="8.88671875" style="2"/>
  </cols>
  <sheetData>
    <row r="1" spans="2:16" ht="59.4" customHeight="1" x14ac:dyDescent="0.3">
      <c r="B1" s="27" t="s">
        <v>547</v>
      </c>
      <c r="C1" s="228" t="s">
        <v>866</v>
      </c>
      <c r="D1" s="228"/>
      <c r="E1" s="228"/>
      <c r="F1" s="228"/>
      <c r="G1" s="228"/>
      <c r="H1" s="80"/>
      <c r="I1" s="80"/>
      <c r="J1" s="80"/>
      <c r="K1" s="80"/>
      <c r="L1" s="80"/>
    </row>
    <row r="2" spans="2:16" ht="13.8" x14ac:dyDescent="0.3"/>
    <row r="3" spans="2:16" ht="13.8" x14ac:dyDescent="0.3">
      <c r="B3" s="240" t="s">
        <v>190</v>
      </c>
      <c r="C3" s="240"/>
      <c r="D3" s="125"/>
      <c r="E3" s="125"/>
      <c r="F3" s="125"/>
      <c r="G3" s="125"/>
      <c r="H3" s="125"/>
      <c r="I3" s="125"/>
      <c r="J3" s="125"/>
      <c r="K3" s="125"/>
      <c r="L3" s="125"/>
    </row>
    <row r="4" spans="2:16" ht="13.8" x14ac:dyDescent="0.3">
      <c r="B4" s="89"/>
      <c r="C4" s="79"/>
      <c r="D4" s="79"/>
      <c r="E4" s="79"/>
      <c r="F4" s="79"/>
      <c r="G4" s="79"/>
      <c r="H4" s="79"/>
      <c r="I4" s="79"/>
      <c r="J4" s="79"/>
      <c r="K4" s="79"/>
      <c r="L4" s="79"/>
    </row>
    <row r="5" spans="2:16" ht="27.6" customHeight="1" x14ac:dyDescent="0.3">
      <c r="B5" s="89"/>
      <c r="C5" s="184" t="s">
        <v>595</v>
      </c>
      <c r="D5" s="184" t="s">
        <v>596</v>
      </c>
      <c r="E5" s="184" t="s">
        <v>597</v>
      </c>
      <c r="F5" s="184" t="s">
        <v>598</v>
      </c>
      <c r="G5" s="184" t="s">
        <v>599</v>
      </c>
      <c r="H5" s="184" t="s">
        <v>600</v>
      </c>
      <c r="I5" s="184" t="s">
        <v>601</v>
      </c>
      <c r="J5" s="184" t="s">
        <v>602</v>
      </c>
      <c r="K5" s="184" t="s">
        <v>603</v>
      </c>
      <c r="L5" s="184" t="s">
        <v>604</v>
      </c>
    </row>
    <row r="6" spans="2:16" ht="34.200000000000003" customHeight="1" x14ac:dyDescent="0.3">
      <c r="B6" s="86" t="s">
        <v>191</v>
      </c>
      <c r="C6" s="120"/>
      <c r="D6" s="120"/>
      <c r="E6" s="120"/>
      <c r="F6" s="120"/>
      <c r="G6" s="120"/>
      <c r="H6" s="120"/>
      <c r="I6" s="120"/>
      <c r="J6" s="120"/>
      <c r="K6" s="120"/>
      <c r="L6" s="120"/>
      <c r="N6" s="30" t="s">
        <v>605</v>
      </c>
    </row>
    <row r="7" spans="2:16" ht="34.200000000000003" customHeight="1" x14ac:dyDescent="0.3">
      <c r="B7" s="121" t="s">
        <v>192</v>
      </c>
      <c r="C7" s="122"/>
      <c r="D7" s="122"/>
      <c r="E7" s="122"/>
      <c r="F7" s="122"/>
      <c r="G7" s="122"/>
      <c r="H7" s="122"/>
      <c r="I7" s="122"/>
      <c r="J7" s="122"/>
      <c r="K7" s="122"/>
      <c r="L7" s="122"/>
      <c r="N7" s="30" t="s">
        <v>554</v>
      </c>
    </row>
    <row r="8" spans="2:16" ht="34.200000000000003" customHeight="1" x14ac:dyDescent="0.3">
      <c r="B8" s="121" t="s">
        <v>193</v>
      </c>
      <c r="C8" s="123"/>
      <c r="D8" s="123"/>
      <c r="E8" s="123"/>
      <c r="F8" s="123"/>
      <c r="G8" s="123"/>
      <c r="H8" s="123"/>
      <c r="I8" s="123"/>
      <c r="J8" s="123"/>
      <c r="K8" s="123"/>
      <c r="L8" s="123"/>
      <c r="N8" s="30" t="s">
        <v>607</v>
      </c>
    </row>
    <row r="9" spans="2:16" ht="34.200000000000003" customHeight="1" x14ac:dyDescent="0.3">
      <c r="B9" s="121" t="s">
        <v>609</v>
      </c>
      <c r="C9" s="123"/>
      <c r="D9" s="123"/>
      <c r="E9" s="123"/>
      <c r="F9" s="123"/>
      <c r="G9" s="123"/>
      <c r="H9" s="123"/>
      <c r="I9" s="123"/>
      <c r="J9" s="123"/>
      <c r="K9" s="123"/>
      <c r="L9" s="123"/>
      <c r="N9" s="30" t="s">
        <v>606</v>
      </c>
    </row>
    <row r="10" spans="2:16" ht="34.200000000000003" customHeight="1" x14ac:dyDescent="0.3">
      <c r="B10" s="121" t="s">
        <v>194</v>
      </c>
      <c r="C10" s="123"/>
      <c r="D10" s="123"/>
      <c r="E10" s="123"/>
      <c r="F10" s="123"/>
      <c r="G10" s="123"/>
      <c r="H10" s="123"/>
      <c r="I10" s="123"/>
      <c r="J10" s="123"/>
      <c r="K10" s="123"/>
      <c r="L10" s="123"/>
      <c r="N10" s="30" t="s">
        <v>608</v>
      </c>
    </row>
    <row r="11" spans="2:16" ht="34.200000000000003" customHeight="1" x14ac:dyDescent="0.3">
      <c r="B11" s="121" t="s">
        <v>195</v>
      </c>
      <c r="C11" s="122"/>
      <c r="D11" s="122"/>
      <c r="E11" s="122"/>
      <c r="F11" s="122"/>
      <c r="G11" s="122"/>
      <c r="H11" s="122"/>
      <c r="I11" s="122"/>
      <c r="J11" s="122"/>
      <c r="K11" s="122"/>
      <c r="L11" s="122"/>
      <c r="N11" s="30"/>
      <c r="P11" s="124"/>
    </row>
    <row r="12" spans="2:16" ht="34.200000000000003" customHeight="1" x14ac:dyDescent="0.3">
      <c r="B12" s="121" t="s">
        <v>196</v>
      </c>
      <c r="C12" s="123"/>
      <c r="D12" s="123"/>
      <c r="E12" s="123"/>
      <c r="F12" s="123"/>
      <c r="G12" s="123"/>
      <c r="H12" s="123"/>
      <c r="I12" s="123"/>
      <c r="J12" s="123"/>
      <c r="K12" s="123"/>
      <c r="L12" s="123"/>
      <c r="N12" s="30" t="s">
        <v>611</v>
      </c>
    </row>
    <row r="13" spans="2:16" ht="34.200000000000003" customHeight="1" x14ac:dyDescent="0.3">
      <c r="B13" s="121" t="s">
        <v>197</v>
      </c>
      <c r="C13" s="183"/>
      <c r="D13" s="183"/>
      <c r="E13" s="183"/>
      <c r="F13" s="183"/>
      <c r="G13" s="183"/>
      <c r="H13" s="183"/>
      <c r="I13" s="183"/>
      <c r="J13" s="183"/>
      <c r="K13" s="183"/>
      <c r="L13" s="183"/>
      <c r="N13" s="30"/>
    </row>
    <row r="14" spans="2:16" ht="34.200000000000003" customHeight="1" x14ac:dyDescent="0.3">
      <c r="B14" s="121" t="s">
        <v>930</v>
      </c>
      <c r="C14" s="183"/>
      <c r="D14" s="183"/>
      <c r="E14" s="183"/>
      <c r="F14" s="183"/>
      <c r="G14" s="183"/>
      <c r="H14" s="183"/>
      <c r="I14" s="183"/>
      <c r="J14" s="183"/>
      <c r="K14" s="183"/>
      <c r="L14" s="183"/>
      <c r="N14" s="30" t="s">
        <v>610</v>
      </c>
    </row>
    <row r="15" spans="2:16" ht="34.200000000000003" customHeight="1" x14ac:dyDescent="0.3">
      <c r="B15" s="121" t="s">
        <v>198</v>
      </c>
      <c r="C15" s="85"/>
      <c r="D15" s="85"/>
      <c r="E15" s="85"/>
      <c r="F15" s="85"/>
      <c r="G15" s="85"/>
      <c r="H15" s="85"/>
      <c r="I15" s="85"/>
      <c r="J15" s="85"/>
      <c r="K15" s="85"/>
      <c r="L15" s="85"/>
      <c r="N15" s="30" t="s">
        <v>553</v>
      </c>
    </row>
    <row r="16" spans="2:16" ht="48" customHeight="1" x14ac:dyDescent="0.3">
      <c r="B16" s="121" t="s">
        <v>199</v>
      </c>
      <c r="C16" s="183"/>
      <c r="D16" s="183"/>
      <c r="E16" s="183"/>
      <c r="F16" s="183"/>
      <c r="G16" s="183"/>
      <c r="H16" s="183"/>
      <c r="I16" s="183"/>
      <c r="J16" s="183"/>
      <c r="K16" s="183"/>
      <c r="L16" s="183"/>
      <c r="N16" s="30"/>
    </row>
    <row r="17" spans="2:14" ht="34.200000000000003" customHeight="1" x14ac:dyDescent="0.3">
      <c r="B17" s="121" t="s">
        <v>200</v>
      </c>
      <c r="C17" s="123"/>
      <c r="D17" s="123"/>
      <c r="E17" s="123"/>
      <c r="F17" s="123"/>
      <c r="G17" s="123"/>
      <c r="H17" s="123"/>
      <c r="I17" s="123"/>
      <c r="J17" s="123"/>
      <c r="K17" s="123"/>
      <c r="L17" s="123"/>
      <c r="N17" s="228" t="s">
        <v>555</v>
      </c>
    </row>
    <row r="18" spans="2:14" ht="34.200000000000003" customHeight="1" x14ac:dyDescent="0.3">
      <c r="B18" s="121" t="s">
        <v>201</v>
      </c>
      <c r="C18" s="123"/>
      <c r="D18" s="123"/>
      <c r="E18" s="123"/>
      <c r="F18" s="123"/>
      <c r="G18" s="123"/>
      <c r="H18" s="123"/>
      <c r="I18" s="123"/>
      <c r="J18" s="123"/>
      <c r="K18" s="123"/>
      <c r="L18" s="123"/>
      <c r="N18" s="228"/>
    </row>
    <row r="19" spans="2:14" ht="34.200000000000003" customHeight="1" x14ac:dyDescent="0.3">
      <c r="B19" s="121" t="s">
        <v>202</v>
      </c>
      <c r="C19" s="123"/>
      <c r="D19" s="123"/>
      <c r="E19" s="123"/>
      <c r="F19" s="123"/>
      <c r="G19" s="123"/>
      <c r="H19" s="123"/>
      <c r="I19" s="123"/>
      <c r="J19" s="123"/>
      <c r="K19" s="123"/>
      <c r="L19" s="123"/>
      <c r="N19" s="228"/>
    </row>
    <row r="20" spans="2:14" ht="34.200000000000003" customHeight="1" x14ac:dyDescent="0.3">
      <c r="B20" s="121" t="s">
        <v>203</v>
      </c>
      <c r="C20" s="123"/>
      <c r="D20" s="123"/>
      <c r="E20" s="123"/>
      <c r="F20" s="123"/>
      <c r="G20" s="123"/>
      <c r="H20" s="123"/>
      <c r="I20" s="123"/>
      <c r="J20" s="123"/>
      <c r="K20" s="123"/>
      <c r="L20" s="123"/>
      <c r="N20" s="228"/>
    </row>
    <row r="21" spans="2:14" ht="34.200000000000003" customHeight="1" x14ac:dyDescent="0.3">
      <c r="B21" s="121" t="s">
        <v>204</v>
      </c>
      <c r="C21" s="123"/>
      <c r="D21" s="123"/>
      <c r="E21" s="123"/>
      <c r="F21" s="123"/>
      <c r="G21" s="123"/>
      <c r="H21" s="123"/>
      <c r="I21" s="123"/>
      <c r="J21" s="123"/>
      <c r="K21" s="123"/>
      <c r="L21" s="123"/>
      <c r="N21" s="228"/>
    </row>
    <row r="22" spans="2:14" ht="34.200000000000003" customHeight="1" x14ac:dyDescent="0.3">
      <c r="B22" s="121" t="s">
        <v>205</v>
      </c>
      <c r="C22" s="123"/>
      <c r="D22" s="123"/>
      <c r="E22" s="123"/>
      <c r="F22" s="123"/>
      <c r="G22" s="123"/>
      <c r="H22" s="123"/>
      <c r="I22" s="123"/>
      <c r="J22" s="123"/>
      <c r="K22" s="123"/>
      <c r="L22" s="123"/>
      <c r="N22" s="228"/>
    </row>
    <row r="23" spans="2:14" ht="34.200000000000003" customHeight="1" x14ac:dyDescent="0.3">
      <c r="B23" s="121" t="s">
        <v>206</v>
      </c>
      <c r="C23" s="298">
        <f>SUM(C17:C22)</f>
        <v>0</v>
      </c>
      <c r="D23" s="298">
        <f t="shared" ref="D23:L23" si="0">SUM(D17:D22)</f>
        <v>0</v>
      </c>
      <c r="E23" s="298">
        <f t="shared" si="0"/>
        <v>0</v>
      </c>
      <c r="F23" s="298">
        <f t="shared" si="0"/>
        <v>0</v>
      </c>
      <c r="G23" s="298">
        <f t="shared" si="0"/>
        <v>0</v>
      </c>
      <c r="H23" s="298">
        <f t="shared" si="0"/>
        <v>0</v>
      </c>
      <c r="I23" s="298">
        <f t="shared" si="0"/>
        <v>0</v>
      </c>
      <c r="J23" s="298">
        <f t="shared" si="0"/>
        <v>0</v>
      </c>
      <c r="K23" s="298">
        <f t="shared" si="0"/>
        <v>0</v>
      </c>
      <c r="L23" s="298">
        <f t="shared" si="0"/>
        <v>0</v>
      </c>
      <c r="N23" s="228"/>
    </row>
    <row r="24" spans="2:14" ht="34.200000000000003" customHeight="1" x14ac:dyDescent="0.3">
      <c r="B24" s="121" t="s">
        <v>207</v>
      </c>
      <c r="C24" s="122"/>
      <c r="D24" s="122"/>
      <c r="E24" s="122"/>
      <c r="F24" s="122"/>
      <c r="G24" s="122"/>
      <c r="H24" s="122"/>
      <c r="I24" s="122"/>
      <c r="J24" s="122"/>
      <c r="K24" s="122"/>
      <c r="L24" s="122"/>
      <c r="N24" s="30" t="s">
        <v>556</v>
      </c>
    </row>
    <row r="26" spans="2:14" ht="15" customHeight="1" x14ac:dyDescent="0.3">
      <c r="B26" s="17" t="s">
        <v>22</v>
      </c>
      <c r="C26" s="18"/>
      <c r="D26" s="18"/>
      <c r="E26" s="18"/>
      <c r="F26" s="18"/>
      <c r="G26" s="18"/>
      <c r="H26" s="18"/>
      <c r="I26" s="18"/>
      <c r="J26" s="18"/>
      <c r="K26" s="18"/>
      <c r="L26" s="18"/>
    </row>
  </sheetData>
  <mergeCells count="3">
    <mergeCell ref="B3:C3"/>
    <mergeCell ref="N17:N23"/>
    <mergeCell ref="C1:G1"/>
  </mergeCells>
  <phoneticPr fontId="2" type="noConversion"/>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r:uid="{1A555823-2BAA-4A48-BF69-C7A615FFD115}">
          <x14:formula1>
            <xm:f>menus!$AI$3:$AI$5</xm:f>
          </x14:formula1>
          <xm:sqref>C7:L7</xm:sqref>
        </x14:dataValidation>
        <x14:dataValidation type="list" allowBlank="1" showInputMessage="1" showErrorMessage="1" xr:uid="{77ECEB3F-B62A-4881-A448-845D33FE9464}">
          <x14:formula1>
            <xm:f>menus!$AJ$3:$AJ$18</xm:f>
          </x14:formula1>
          <xm:sqref>C11:L11</xm:sqref>
        </x14:dataValidation>
        <x14:dataValidation type="list" allowBlank="1" showInputMessage="1" showErrorMessage="1" xr:uid="{85AF71D2-620A-4202-BAD8-A82C879543EA}">
          <x14:formula1>
            <xm:f>menus!$AK$3:$AK$12</xm:f>
          </x14:formula1>
          <xm:sqref>C15:L15</xm:sqref>
        </x14:dataValidation>
        <x14:dataValidation type="list" allowBlank="1" showInputMessage="1" showErrorMessage="1" xr:uid="{DF394C76-D6D4-4C06-A219-855D136A74B5}">
          <x14:formula1>
            <xm:f>menus!$AL$3:$AL$13</xm:f>
          </x14:formula1>
          <xm:sqref>C17:L17</xm:sqref>
        </x14:dataValidation>
        <x14:dataValidation type="list" allowBlank="1" showInputMessage="1" showErrorMessage="1" xr:uid="{45582A34-A4ED-4369-A5AD-90F7E14DD066}">
          <x14:formula1>
            <xm:f>menus!$AM$3:$AM$9</xm:f>
          </x14:formula1>
          <xm:sqref>C18:L19</xm:sqref>
        </x14:dataValidation>
        <x14:dataValidation type="list" allowBlank="1" showInputMessage="1" showErrorMessage="1" xr:uid="{4A63E797-C79F-433E-81FA-4DBBA958A7CE}">
          <x14:formula1>
            <xm:f>menus!$AN$3:$AN$11</xm:f>
          </x14:formula1>
          <xm:sqref>C20:L20</xm:sqref>
        </x14:dataValidation>
        <x14:dataValidation type="list" allowBlank="1" showInputMessage="1" showErrorMessage="1" xr:uid="{78141334-1668-4B2B-AEF2-4C2823CCF367}">
          <x14:formula1>
            <xm:f>menus!$AO$3:$AO$8</xm:f>
          </x14:formula1>
          <xm:sqref>C21:L22</xm:sqref>
        </x14:dataValidation>
        <x14:dataValidation type="list" allowBlank="1" showInputMessage="1" showErrorMessage="1" xr:uid="{C78AF749-A5E4-48D4-9CB6-B0284D71D06B}">
          <x14:formula1>
            <xm:f>menus!$AP$3:$AP$6</xm:f>
          </x14:formula1>
          <xm:sqref>C24:L24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06F91-1D8E-4229-A50C-3169FBCD0D3B}">
  <sheetPr codeName="Sheet1"/>
  <dimension ref="B1:I96"/>
  <sheetViews>
    <sheetView zoomScale="80" zoomScaleNormal="80" workbookViewId="0">
      <selection activeCell="B1" sqref="B1"/>
    </sheetView>
  </sheetViews>
  <sheetFormatPr defaultColWidth="8.88671875" defaultRowHeight="15" customHeight="1" x14ac:dyDescent="0.3"/>
  <cols>
    <col min="1" max="1" width="3.21875" style="2" customWidth="1"/>
    <col min="2" max="2" width="49.44140625" style="2" customWidth="1"/>
    <col min="3" max="3" width="51.5546875" style="140" customWidth="1"/>
    <col min="4" max="4" width="8.109375" style="2" customWidth="1"/>
    <col min="5" max="5" width="69.5546875" style="2" customWidth="1"/>
    <col min="6" max="6" width="3.109375" style="119" customWidth="1"/>
    <col min="7" max="7" width="3.109375" style="2" customWidth="1"/>
    <col min="8" max="8" width="69.33203125" style="2" customWidth="1"/>
    <col min="9" max="9" width="25.109375" style="2" customWidth="1"/>
    <col min="10" max="16384" width="8.88671875" style="2"/>
  </cols>
  <sheetData>
    <row r="1" spans="2:9" ht="27" customHeight="1" x14ac:dyDescent="0.3">
      <c r="B1" s="27" t="s">
        <v>548</v>
      </c>
      <c r="C1" s="30" t="s">
        <v>854</v>
      </c>
      <c r="D1" s="7"/>
      <c r="E1" s="7"/>
      <c r="F1" s="139"/>
      <c r="G1" s="7"/>
      <c r="H1" s="7"/>
      <c r="I1" s="7"/>
    </row>
    <row r="3" spans="2:9" ht="13.8" x14ac:dyDescent="0.3">
      <c r="B3" s="241" t="s">
        <v>208</v>
      </c>
      <c r="C3" s="241"/>
    </row>
    <row r="4" spans="2:9" ht="14.4" x14ac:dyDescent="0.3">
      <c r="B4" s="4"/>
      <c r="C4" s="81"/>
    </row>
    <row r="5" spans="2:9" ht="17.399999999999999" customHeight="1" x14ac:dyDescent="0.3">
      <c r="B5" s="242" t="s">
        <v>618</v>
      </c>
      <c r="C5" s="142" t="s">
        <v>209</v>
      </c>
      <c r="D5" s="142"/>
      <c r="E5" s="30"/>
      <c r="H5" s="143"/>
    </row>
    <row r="6" spans="2:9" ht="17.399999999999999" customHeight="1" x14ac:dyDescent="0.3">
      <c r="B6" s="242"/>
      <c r="C6" s="142" t="s">
        <v>210</v>
      </c>
      <c r="D6" s="142"/>
      <c r="E6" s="30"/>
      <c r="H6" s="143"/>
    </row>
    <row r="7" spans="2:9" ht="17.399999999999999" customHeight="1" x14ac:dyDescent="0.3">
      <c r="B7" s="242"/>
      <c r="C7" s="142" t="s">
        <v>211</v>
      </c>
      <c r="D7" s="142"/>
      <c r="E7" s="30"/>
      <c r="H7" s="143"/>
    </row>
    <row r="8" spans="2:9" ht="17.399999999999999" customHeight="1" x14ac:dyDescent="0.3">
      <c r="B8" s="242"/>
      <c r="C8" s="142" t="s">
        <v>212</v>
      </c>
      <c r="D8" s="142"/>
      <c r="E8" s="30"/>
      <c r="H8" s="143"/>
    </row>
    <row r="9" spans="2:9" ht="17.399999999999999" customHeight="1" x14ac:dyDescent="0.3">
      <c r="B9" s="242"/>
      <c r="C9" s="142" t="s">
        <v>213</v>
      </c>
      <c r="D9" s="142"/>
      <c r="E9" s="30"/>
      <c r="H9" s="143"/>
    </row>
    <row r="10" spans="2:9" ht="17.399999999999999" customHeight="1" x14ac:dyDescent="0.3">
      <c r="B10" s="242"/>
      <c r="C10" s="142" t="s">
        <v>214</v>
      </c>
      <c r="D10" s="142"/>
      <c r="E10" s="30"/>
      <c r="H10" s="143"/>
    </row>
    <row r="11" spans="2:9" ht="17.399999999999999" customHeight="1" x14ac:dyDescent="0.3">
      <c r="B11" s="242"/>
      <c r="C11" s="142" t="s">
        <v>215</v>
      </c>
      <c r="D11" s="142"/>
      <c r="E11" s="30"/>
      <c r="H11" s="143"/>
    </row>
    <row r="12" spans="2:9" ht="17.399999999999999" customHeight="1" x14ac:dyDescent="0.3">
      <c r="B12" s="242"/>
      <c r="C12" s="142" t="s">
        <v>216</v>
      </c>
      <c r="D12" s="142"/>
      <c r="E12" s="30"/>
      <c r="H12" s="143"/>
    </row>
    <row r="13" spans="2:9" ht="17.399999999999999" customHeight="1" x14ac:dyDescent="0.3">
      <c r="B13" s="242"/>
      <c r="C13" s="142" t="s">
        <v>217</v>
      </c>
      <c r="D13" s="142"/>
      <c r="E13" s="30"/>
      <c r="H13" s="143"/>
    </row>
    <row r="14" spans="2:9" ht="17.399999999999999" customHeight="1" x14ac:dyDescent="0.3">
      <c r="B14" s="242"/>
      <c r="C14" s="142" t="s">
        <v>218</v>
      </c>
      <c r="D14" s="142"/>
      <c r="E14" s="30"/>
      <c r="H14" s="143"/>
    </row>
    <row r="15" spans="2:9" ht="17.399999999999999" customHeight="1" x14ac:dyDescent="0.3">
      <c r="B15" s="242"/>
      <c r="C15" s="142" t="s">
        <v>219</v>
      </c>
      <c r="D15" s="142"/>
      <c r="E15" s="30"/>
      <c r="H15" s="143"/>
    </row>
    <row r="16" spans="2:9" ht="17.399999999999999" customHeight="1" x14ac:dyDescent="0.3">
      <c r="B16" s="242"/>
      <c r="C16" s="142" t="s">
        <v>220</v>
      </c>
      <c r="D16" s="142"/>
      <c r="E16" s="30"/>
      <c r="H16" s="143"/>
    </row>
    <row r="17" spans="2:8" ht="17.399999999999999" customHeight="1" x14ac:dyDescent="0.3">
      <c r="B17" s="242"/>
      <c r="C17" s="142" t="s">
        <v>221</v>
      </c>
      <c r="D17" s="142"/>
      <c r="E17" s="30"/>
      <c r="H17" s="143"/>
    </row>
    <row r="18" spans="2:8" ht="17.399999999999999" customHeight="1" x14ac:dyDescent="0.3">
      <c r="B18" s="242"/>
      <c r="C18" s="142" t="s">
        <v>222</v>
      </c>
      <c r="D18" s="142"/>
      <c r="E18" s="30"/>
      <c r="H18" s="143"/>
    </row>
    <row r="19" spans="2:8" ht="15" customHeight="1" x14ac:dyDescent="0.3">
      <c r="E19" s="30"/>
    </row>
    <row r="20" spans="2:8" ht="15" customHeight="1" x14ac:dyDescent="0.3">
      <c r="B20" s="14" t="s">
        <v>80</v>
      </c>
      <c r="C20" s="16"/>
      <c r="E20" s="30"/>
    </row>
    <row r="21" spans="2:8" ht="15" customHeight="1" x14ac:dyDescent="0.3">
      <c r="B21" s="9"/>
      <c r="C21" s="10"/>
      <c r="E21" s="30"/>
    </row>
    <row r="22" spans="2:8" ht="15" customHeight="1" x14ac:dyDescent="0.3">
      <c r="B22" s="14" t="s">
        <v>81</v>
      </c>
      <c r="C22" s="16"/>
      <c r="E22" s="30"/>
    </row>
    <row r="23" spans="2:8" ht="15" customHeight="1" x14ac:dyDescent="0.3">
      <c r="B23" s="9"/>
      <c r="C23" s="10"/>
      <c r="E23" s="30"/>
    </row>
    <row r="24" spans="2:8" ht="15" customHeight="1" x14ac:dyDescent="0.3">
      <c r="B24" s="14" t="s">
        <v>82</v>
      </c>
      <c r="C24" s="16"/>
      <c r="E24" s="30"/>
    </row>
    <row r="25" spans="2:8" ht="15" customHeight="1" x14ac:dyDescent="0.3">
      <c r="E25" s="30"/>
    </row>
    <row r="26" spans="2:8" ht="28.2" customHeight="1" x14ac:dyDescent="0.3">
      <c r="B26" s="141" t="s">
        <v>22</v>
      </c>
      <c r="C26" s="142"/>
      <c r="E26" s="30"/>
    </row>
    <row r="27" spans="2:8" ht="15" customHeight="1" x14ac:dyDescent="0.3">
      <c r="E27" s="30"/>
    </row>
    <row r="28" spans="2:8" ht="15" customHeight="1" x14ac:dyDescent="0.3">
      <c r="E28" s="30"/>
    </row>
    <row r="29" spans="2:8" ht="14.4" customHeight="1" x14ac:dyDescent="0.3">
      <c r="B29" s="241" t="s">
        <v>612</v>
      </c>
      <c r="C29" s="241"/>
      <c r="E29" s="30" t="s">
        <v>613</v>
      </c>
      <c r="H29" s="143"/>
    </row>
    <row r="30" spans="2:8" ht="15" customHeight="1" x14ac:dyDescent="0.3">
      <c r="E30" s="30"/>
      <c r="H30" s="143"/>
    </row>
    <row r="31" spans="2:8" ht="15" customHeight="1" x14ac:dyDescent="0.3">
      <c r="B31" s="7" t="s">
        <v>223</v>
      </c>
      <c r="E31" s="30"/>
      <c r="H31" s="143"/>
    </row>
    <row r="32" spans="2:8" ht="15" customHeight="1" x14ac:dyDescent="0.3">
      <c r="B32" s="128" t="s">
        <v>932</v>
      </c>
      <c r="C32" s="186"/>
      <c r="E32" s="30" t="s">
        <v>541</v>
      </c>
      <c r="H32" s="143"/>
    </row>
    <row r="33" spans="2:8" ht="15" customHeight="1" x14ac:dyDescent="0.3">
      <c r="B33" s="128" t="s">
        <v>931</v>
      </c>
      <c r="C33" s="186"/>
      <c r="E33" s="30" t="s">
        <v>541</v>
      </c>
      <c r="H33" s="143"/>
    </row>
    <row r="34" spans="2:8" ht="15" customHeight="1" x14ac:dyDescent="0.3">
      <c r="E34" s="30"/>
      <c r="H34" s="143"/>
    </row>
    <row r="35" spans="2:8" ht="15" customHeight="1" x14ac:dyDescent="0.3">
      <c r="B35" s="7" t="s">
        <v>225</v>
      </c>
      <c r="E35" s="30"/>
      <c r="H35" s="143"/>
    </row>
    <row r="36" spans="2:8" ht="15" customHeight="1" x14ac:dyDescent="0.3">
      <c r="B36" s="128" t="s">
        <v>933</v>
      </c>
      <c r="C36" s="186"/>
      <c r="E36" s="30" t="s">
        <v>541</v>
      </c>
      <c r="H36" s="143"/>
    </row>
    <row r="37" spans="2:8" ht="15" customHeight="1" x14ac:dyDescent="0.3">
      <c r="B37" s="128" t="s">
        <v>934</v>
      </c>
      <c r="C37" s="186"/>
      <c r="E37" s="30" t="s">
        <v>541</v>
      </c>
      <c r="H37" s="143"/>
    </row>
    <row r="38" spans="2:8" ht="15" customHeight="1" x14ac:dyDescent="0.3">
      <c r="B38" s="128" t="s">
        <v>935</v>
      </c>
      <c r="C38" s="186"/>
      <c r="E38" s="30" t="s">
        <v>541</v>
      </c>
      <c r="H38" s="143"/>
    </row>
    <row r="39" spans="2:8" ht="15" customHeight="1" x14ac:dyDescent="0.3">
      <c r="E39" s="30"/>
      <c r="H39" s="143"/>
    </row>
    <row r="40" spans="2:8" ht="15" customHeight="1" x14ac:dyDescent="0.3">
      <c r="B40" s="144" t="s">
        <v>28</v>
      </c>
      <c r="C40" s="145"/>
      <c r="E40" s="30"/>
      <c r="H40" s="143"/>
    </row>
    <row r="41" spans="2:8" ht="31.2" customHeight="1" x14ac:dyDescent="0.3">
      <c r="B41" s="131" t="s">
        <v>331</v>
      </c>
      <c r="C41" s="146"/>
      <c r="E41" s="228" t="s">
        <v>542</v>
      </c>
      <c r="H41" s="143"/>
    </row>
    <row r="42" spans="2:8" ht="22.8" customHeight="1" x14ac:dyDescent="0.3">
      <c r="B42" s="131" t="s">
        <v>739</v>
      </c>
      <c r="C42" s="186"/>
      <c r="E42" s="228"/>
      <c r="H42" s="143"/>
    </row>
    <row r="43" spans="2:8" ht="22.8" customHeight="1" x14ac:dyDescent="0.3">
      <c r="B43" s="131" t="s">
        <v>740</v>
      </c>
      <c r="C43" s="186"/>
      <c r="E43" s="228"/>
      <c r="H43" s="143"/>
    </row>
    <row r="44" spans="2:8" ht="15" customHeight="1" x14ac:dyDescent="0.3">
      <c r="E44" s="30"/>
      <c r="H44" s="143"/>
    </row>
    <row r="45" spans="2:8" ht="15" customHeight="1" x14ac:dyDescent="0.3">
      <c r="B45" s="7" t="s">
        <v>298</v>
      </c>
      <c r="E45" s="30"/>
      <c r="H45" s="143"/>
    </row>
    <row r="46" spans="2:8" ht="15" customHeight="1" x14ac:dyDescent="0.3">
      <c r="B46" s="128" t="s">
        <v>936</v>
      </c>
      <c r="C46" s="186"/>
      <c r="E46" s="30" t="s">
        <v>541</v>
      </c>
      <c r="H46" s="143"/>
    </row>
    <row r="47" spans="2:8" ht="15" customHeight="1" x14ac:dyDescent="0.3">
      <c r="B47" s="128" t="s">
        <v>937</v>
      </c>
      <c r="C47" s="186"/>
      <c r="E47" s="30" t="s">
        <v>541</v>
      </c>
      <c r="H47" s="143"/>
    </row>
    <row r="48" spans="2:8" ht="15" customHeight="1" x14ac:dyDescent="0.3">
      <c r="B48" s="128" t="s">
        <v>938</v>
      </c>
      <c r="C48" s="186"/>
      <c r="E48" s="30" t="s">
        <v>541</v>
      </c>
      <c r="H48" s="143"/>
    </row>
    <row r="49" spans="2:8" ht="15" customHeight="1" x14ac:dyDescent="0.3">
      <c r="B49" s="128" t="s">
        <v>939</v>
      </c>
      <c r="C49" s="186"/>
      <c r="E49" s="30" t="s">
        <v>541</v>
      </c>
      <c r="H49" s="143"/>
    </row>
    <row r="50" spans="2:8" ht="15" customHeight="1" x14ac:dyDescent="0.3">
      <c r="B50" s="128" t="s">
        <v>940</v>
      </c>
      <c r="C50" s="186"/>
      <c r="E50" s="30" t="s">
        <v>541</v>
      </c>
      <c r="H50" s="143"/>
    </row>
    <row r="51" spans="2:8" ht="15" customHeight="1" x14ac:dyDescent="0.3">
      <c r="E51" s="30"/>
      <c r="H51" s="143"/>
    </row>
    <row r="52" spans="2:8" ht="15" customHeight="1" x14ac:dyDescent="0.3">
      <c r="B52" s="7" t="s">
        <v>299</v>
      </c>
      <c r="E52" s="30"/>
      <c r="H52" s="143"/>
    </row>
    <row r="53" spans="2:8" ht="15" customHeight="1" x14ac:dyDescent="0.3">
      <c r="B53" s="128" t="s">
        <v>941</v>
      </c>
      <c r="C53" s="186"/>
      <c r="E53" s="30" t="s">
        <v>541</v>
      </c>
      <c r="H53" s="143"/>
    </row>
    <row r="54" spans="2:8" ht="15" customHeight="1" x14ac:dyDescent="0.3">
      <c r="B54" s="128" t="s">
        <v>942</v>
      </c>
      <c r="C54" s="186"/>
      <c r="E54" s="30" t="s">
        <v>541</v>
      </c>
      <c r="H54" s="143"/>
    </row>
    <row r="55" spans="2:8" ht="15" customHeight="1" x14ac:dyDescent="0.3">
      <c r="E55" s="30"/>
      <c r="H55" s="143"/>
    </row>
    <row r="56" spans="2:8" ht="15" customHeight="1" x14ac:dyDescent="0.3">
      <c r="B56" s="7" t="s">
        <v>30</v>
      </c>
      <c r="E56" s="30"/>
      <c r="H56" s="143"/>
    </row>
    <row r="57" spans="2:8" ht="15" customHeight="1" x14ac:dyDescent="0.3">
      <c r="B57" s="128" t="s">
        <v>943</v>
      </c>
      <c r="C57" s="186"/>
      <c r="E57" s="228" t="s">
        <v>541</v>
      </c>
      <c r="H57" s="143"/>
    </row>
    <row r="58" spans="2:8" ht="15" customHeight="1" x14ac:dyDescent="0.3">
      <c r="B58" s="128" t="s">
        <v>944</v>
      </c>
      <c r="C58" s="186"/>
      <c r="E58" s="228"/>
      <c r="H58" s="143"/>
    </row>
    <row r="59" spans="2:8" ht="15" customHeight="1" x14ac:dyDescent="0.3">
      <c r="B59" s="128" t="s">
        <v>945</v>
      </c>
      <c r="C59" s="186"/>
      <c r="E59" s="228" t="s">
        <v>541</v>
      </c>
      <c r="H59" s="143"/>
    </row>
    <row r="60" spans="2:8" ht="15" customHeight="1" x14ac:dyDescent="0.3">
      <c r="B60" s="128" t="s">
        <v>946</v>
      </c>
      <c r="C60" s="186"/>
      <c r="E60" s="228"/>
      <c r="H60" s="143"/>
    </row>
    <row r="61" spans="2:8" ht="15" customHeight="1" x14ac:dyDescent="0.3">
      <c r="B61" s="128" t="s">
        <v>947</v>
      </c>
      <c r="C61" s="186"/>
      <c r="E61" s="228" t="s">
        <v>541</v>
      </c>
      <c r="H61" s="143"/>
    </row>
    <row r="62" spans="2:8" ht="15" customHeight="1" x14ac:dyDescent="0.3">
      <c r="B62" s="128" t="s">
        <v>948</v>
      </c>
      <c r="C62" s="186"/>
      <c r="E62" s="228"/>
      <c r="H62" s="143"/>
    </row>
    <row r="63" spans="2:8" ht="15" customHeight="1" x14ac:dyDescent="0.3">
      <c r="E63" s="30"/>
      <c r="H63" s="143"/>
    </row>
    <row r="64" spans="2:8" ht="15" customHeight="1" x14ac:dyDescent="0.3">
      <c r="B64" s="7" t="s">
        <v>25</v>
      </c>
      <c r="E64" s="30"/>
      <c r="H64" s="143"/>
    </row>
    <row r="65" spans="2:8" ht="15" customHeight="1" x14ac:dyDescent="0.3">
      <c r="B65" s="128" t="s">
        <v>949</v>
      </c>
      <c r="C65" s="186"/>
      <c r="E65" s="30" t="s">
        <v>541</v>
      </c>
      <c r="H65" s="143"/>
    </row>
    <row r="66" spans="2:8" ht="15" customHeight="1" x14ac:dyDescent="0.3">
      <c r="B66" s="128" t="s">
        <v>950</v>
      </c>
      <c r="C66" s="186"/>
      <c r="E66" s="30" t="s">
        <v>541</v>
      </c>
      <c r="H66" s="143"/>
    </row>
    <row r="67" spans="2:8" ht="15" customHeight="1" x14ac:dyDescent="0.3">
      <c r="B67" s="128" t="s">
        <v>951</v>
      </c>
      <c r="C67" s="186"/>
      <c r="E67" s="30" t="s">
        <v>541</v>
      </c>
      <c r="H67" s="143"/>
    </row>
    <row r="68" spans="2:8" ht="15" customHeight="1" x14ac:dyDescent="0.3">
      <c r="B68" s="128" t="s">
        <v>952</v>
      </c>
      <c r="C68" s="186"/>
      <c r="E68" s="30" t="s">
        <v>541</v>
      </c>
      <c r="H68" s="143"/>
    </row>
    <row r="69" spans="2:8" ht="15" customHeight="1" x14ac:dyDescent="0.3">
      <c r="B69" s="128" t="s">
        <v>953</v>
      </c>
      <c r="C69" s="186"/>
      <c r="E69" s="30" t="s">
        <v>541</v>
      </c>
      <c r="H69" s="143"/>
    </row>
    <row r="70" spans="2:8" ht="15" customHeight="1" x14ac:dyDescent="0.3">
      <c r="B70" s="128" t="s">
        <v>954</v>
      </c>
      <c r="C70" s="186"/>
      <c r="E70" s="30" t="s">
        <v>541</v>
      </c>
      <c r="H70" s="143"/>
    </row>
    <row r="71" spans="2:8" ht="15" customHeight="1" x14ac:dyDescent="0.3">
      <c r="E71" s="30"/>
      <c r="H71" s="143"/>
    </row>
    <row r="72" spans="2:8" ht="15" customHeight="1" x14ac:dyDescent="0.3">
      <c r="B72" s="7" t="s">
        <v>224</v>
      </c>
      <c r="E72" s="30"/>
      <c r="H72" s="143"/>
    </row>
    <row r="73" spans="2:8" ht="15" customHeight="1" x14ac:dyDescent="0.3">
      <c r="B73" s="128" t="s">
        <v>955</v>
      </c>
      <c r="C73" s="186"/>
      <c r="E73" s="30" t="s">
        <v>541</v>
      </c>
      <c r="H73" s="143"/>
    </row>
    <row r="74" spans="2:8" ht="15" customHeight="1" x14ac:dyDescent="0.3">
      <c r="B74" s="128" t="s">
        <v>956</v>
      </c>
      <c r="C74" s="186"/>
      <c r="E74" s="30" t="s">
        <v>541</v>
      </c>
      <c r="H74" s="143"/>
    </row>
    <row r="75" spans="2:8" ht="15" customHeight="1" x14ac:dyDescent="0.3">
      <c r="B75" s="128" t="s">
        <v>957</v>
      </c>
      <c r="C75" s="186"/>
      <c r="E75" s="30" t="s">
        <v>541</v>
      </c>
      <c r="H75" s="143"/>
    </row>
    <row r="76" spans="2:8" ht="15" customHeight="1" x14ac:dyDescent="0.3">
      <c r="E76" s="30"/>
      <c r="H76" s="143"/>
    </row>
    <row r="77" spans="2:8" ht="15" customHeight="1" x14ac:dyDescent="0.3">
      <c r="B77" s="7" t="s">
        <v>300</v>
      </c>
      <c r="E77" s="30"/>
      <c r="H77" s="143"/>
    </row>
    <row r="78" spans="2:8" ht="15" customHeight="1" x14ac:dyDescent="0.3">
      <c r="B78" s="128" t="s">
        <v>958</v>
      </c>
      <c r="C78" s="186"/>
      <c r="E78" s="30" t="s">
        <v>541</v>
      </c>
      <c r="H78" s="143"/>
    </row>
    <row r="79" spans="2:8" ht="15" customHeight="1" x14ac:dyDescent="0.3">
      <c r="B79" s="128" t="s">
        <v>959</v>
      </c>
      <c r="C79" s="186"/>
      <c r="E79" s="30" t="s">
        <v>541</v>
      </c>
      <c r="H79" s="143"/>
    </row>
    <row r="80" spans="2:8" ht="15" customHeight="1" x14ac:dyDescent="0.3">
      <c r="B80" s="128" t="s">
        <v>960</v>
      </c>
      <c r="C80" s="186"/>
      <c r="E80" s="30" t="s">
        <v>541</v>
      </c>
      <c r="H80" s="143"/>
    </row>
    <row r="81" spans="2:8" ht="15" customHeight="1" x14ac:dyDescent="0.3">
      <c r="E81" s="30"/>
      <c r="H81" s="143"/>
    </row>
    <row r="82" spans="2:8" ht="15" customHeight="1" x14ac:dyDescent="0.3">
      <c r="B82" s="7" t="s">
        <v>301</v>
      </c>
      <c r="E82" s="30"/>
      <c r="H82" s="143"/>
    </row>
    <row r="83" spans="2:8" ht="15" customHeight="1" x14ac:dyDescent="0.3">
      <c r="B83" s="128" t="s">
        <v>961</v>
      </c>
      <c r="C83" s="186"/>
      <c r="E83" s="30" t="s">
        <v>541</v>
      </c>
      <c r="H83" s="143"/>
    </row>
    <row r="84" spans="2:8" ht="15" customHeight="1" x14ac:dyDescent="0.3">
      <c r="B84" s="128" t="s">
        <v>962</v>
      </c>
      <c r="C84" s="186"/>
      <c r="E84" s="30" t="s">
        <v>541</v>
      </c>
      <c r="H84" s="143"/>
    </row>
    <row r="85" spans="2:8" ht="15" customHeight="1" x14ac:dyDescent="0.3">
      <c r="B85" s="128" t="s">
        <v>963</v>
      </c>
      <c r="C85" s="186"/>
      <c r="E85" s="30" t="s">
        <v>541</v>
      </c>
      <c r="H85" s="143"/>
    </row>
    <row r="86" spans="2:8" ht="15" customHeight="1" x14ac:dyDescent="0.3">
      <c r="E86" s="30"/>
      <c r="H86" s="143"/>
    </row>
    <row r="87" spans="2:8" ht="15" customHeight="1" x14ac:dyDescent="0.3">
      <c r="B87" s="141" t="s">
        <v>22</v>
      </c>
      <c r="C87" s="142"/>
      <c r="E87" s="30"/>
      <c r="H87" s="143"/>
    </row>
    <row r="88" spans="2:8" ht="15" customHeight="1" x14ac:dyDescent="0.3">
      <c r="E88" s="30"/>
      <c r="H88" s="143"/>
    </row>
    <row r="89" spans="2:8" ht="15" customHeight="1" x14ac:dyDescent="0.3">
      <c r="E89" s="30"/>
      <c r="H89" s="143"/>
    </row>
    <row r="90" spans="2:8" ht="13.8" x14ac:dyDescent="0.3">
      <c r="B90" s="241" t="s">
        <v>226</v>
      </c>
      <c r="C90" s="241"/>
      <c r="E90" s="30"/>
      <c r="H90" s="134"/>
    </row>
    <row r="91" spans="2:8" ht="14.4" x14ac:dyDescent="0.3">
      <c r="B91" s="134"/>
      <c r="E91" s="30"/>
    </row>
    <row r="92" spans="2:8" ht="43.2" customHeight="1" x14ac:dyDescent="0.3">
      <c r="B92" s="84" t="s">
        <v>615</v>
      </c>
      <c r="C92" s="185"/>
      <c r="E92" s="30" t="s">
        <v>614</v>
      </c>
    </row>
    <row r="93" spans="2:8" ht="15" customHeight="1" x14ac:dyDescent="0.3">
      <c r="E93" s="30"/>
    </row>
    <row r="94" spans="2:8" ht="49.2" customHeight="1" x14ac:dyDescent="0.3">
      <c r="B94" s="84" t="s">
        <v>352</v>
      </c>
      <c r="C94" s="142"/>
      <c r="E94" s="30"/>
    </row>
    <row r="96" spans="2:8" ht="15" customHeight="1" x14ac:dyDescent="0.3">
      <c r="B96" s="141" t="s">
        <v>22</v>
      </c>
      <c r="C96" s="142"/>
    </row>
  </sheetData>
  <mergeCells count="8">
    <mergeCell ref="B3:C3"/>
    <mergeCell ref="B90:C90"/>
    <mergeCell ref="B29:C29"/>
    <mergeCell ref="B5:B18"/>
    <mergeCell ref="E57:E58"/>
    <mergeCell ref="E59:E60"/>
    <mergeCell ref="E61:E62"/>
    <mergeCell ref="E41:E4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240D25DA-6770-458D-8290-7A1E4EEEB0DC}">
          <x14:formula1>
            <xm:f>menus!$A$3:$A$4</xm:f>
          </x14:formula1>
          <xm:sqref>D5:D18</xm:sqref>
        </x14:dataValidation>
        <x14:dataValidation type="list" allowBlank="1" showInputMessage="1" showErrorMessage="1" xr:uid="{2B79C792-29C7-4713-AEF9-197C01A09953}">
          <x14:formula1>
            <xm:f>menus!$AS$3:$AS$4</xm:f>
          </x14:formula1>
          <xm:sqref>C94</xm:sqref>
        </x14:dataValidation>
        <x14:dataValidation type="list" allowBlank="1" showInputMessage="1" showErrorMessage="1" xr:uid="{97E1F20A-1345-4A53-8782-13C0F2A6E5A4}">
          <x14:formula1>
            <xm:f>menus!$AR$3:$AR$4</xm:f>
          </x14:formula1>
          <xm:sqref>C41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F78DF-6E31-4723-AE72-08F1FEE3BA38}">
  <dimension ref="B1:N98"/>
  <sheetViews>
    <sheetView zoomScale="70" zoomScaleNormal="70" workbookViewId="0">
      <selection activeCell="B1" sqref="B1"/>
    </sheetView>
  </sheetViews>
  <sheetFormatPr defaultColWidth="8.88671875" defaultRowHeight="13.8" x14ac:dyDescent="0.3"/>
  <cols>
    <col min="1" max="1" width="3.6640625" style="2" customWidth="1"/>
    <col min="2" max="2" width="74.6640625" style="2" customWidth="1"/>
    <col min="3" max="8" width="24.44140625" style="2" customWidth="1"/>
    <col min="9" max="9" width="19.88671875" style="2" customWidth="1"/>
    <col min="10" max="10" width="3.33203125" style="2" customWidth="1"/>
    <col min="11" max="11" width="41.21875" style="2" customWidth="1"/>
    <col min="12" max="12" width="3.33203125" style="2" customWidth="1"/>
    <col min="13" max="13" width="50.6640625" style="2" customWidth="1"/>
    <col min="14" max="14" width="32.33203125" style="2" customWidth="1"/>
    <col min="15" max="16384" width="8.88671875" style="2"/>
  </cols>
  <sheetData>
    <row r="1" spans="2:14" ht="38.4" customHeight="1" x14ac:dyDescent="0.3">
      <c r="B1" s="27" t="s">
        <v>549</v>
      </c>
      <c r="C1" s="28" t="s">
        <v>858</v>
      </c>
      <c r="M1" s="7"/>
      <c r="N1" s="7"/>
    </row>
    <row r="3" spans="2:14" ht="19.8" customHeight="1" x14ac:dyDescent="0.3">
      <c r="B3" s="241" t="s">
        <v>793</v>
      </c>
      <c r="C3" s="241"/>
      <c r="D3" s="241"/>
      <c r="E3" s="241"/>
      <c r="F3" s="127"/>
      <c r="G3" s="127"/>
      <c r="H3" s="127"/>
      <c r="I3" s="127"/>
    </row>
    <row r="5" spans="2:14" ht="28.2" customHeight="1" x14ac:dyDescent="0.3">
      <c r="C5" s="104" t="s">
        <v>227</v>
      </c>
      <c r="D5" s="104" t="s">
        <v>228</v>
      </c>
      <c r="E5" s="84" t="s">
        <v>713</v>
      </c>
      <c r="F5" s="84" t="s">
        <v>403</v>
      </c>
      <c r="G5" s="84" t="s">
        <v>229</v>
      </c>
      <c r="H5" s="84" t="s">
        <v>721</v>
      </c>
      <c r="I5" s="84" t="s">
        <v>623</v>
      </c>
      <c r="M5" s="4"/>
      <c r="N5" s="4"/>
    </row>
    <row r="6" spans="2:14" ht="29.4" customHeight="1" x14ac:dyDescent="0.3">
      <c r="B6" s="128" t="s">
        <v>619</v>
      </c>
      <c r="C6" s="3"/>
      <c r="D6" s="129" t="s">
        <v>358</v>
      </c>
      <c r="E6" s="129" t="s">
        <v>358</v>
      </c>
      <c r="F6" s="129" t="s">
        <v>358</v>
      </c>
      <c r="G6" s="129" t="s">
        <v>358</v>
      </c>
      <c r="H6" s="129" t="s">
        <v>358</v>
      </c>
      <c r="I6" s="3"/>
      <c r="K6" s="30" t="s">
        <v>620</v>
      </c>
      <c r="M6" s="4"/>
    </row>
    <row r="7" spans="2:14" ht="36" customHeight="1" x14ac:dyDescent="0.3">
      <c r="B7" s="128" t="s">
        <v>714</v>
      </c>
      <c r="C7" s="3"/>
      <c r="D7" s="3"/>
      <c r="E7" s="130"/>
      <c r="F7" s="3"/>
      <c r="G7" s="3"/>
      <c r="H7" s="3"/>
      <c r="I7" s="3"/>
      <c r="K7" s="30" t="s">
        <v>1026</v>
      </c>
      <c r="M7" s="4"/>
    </row>
    <row r="8" spans="2:14" ht="78" customHeight="1" x14ac:dyDescent="0.3">
      <c r="B8" s="131" t="s">
        <v>701</v>
      </c>
      <c r="C8" s="3"/>
      <c r="D8" s="130"/>
      <c r="E8" s="130"/>
      <c r="F8" s="3"/>
      <c r="G8" s="3"/>
      <c r="H8" s="3"/>
      <c r="I8" s="3"/>
      <c r="K8" s="30" t="s">
        <v>1027</v>
      </c>
      <c r="M8" s="4"/>
      <c r="N8" s="4"/>
    </row>
    <row r="9" spans="2:14" ht="27" customHeight="1" x14ac:dyDescent="0.3">
      <c r="B9" s="131" t="s">
        <v>964</v>
      </c>
      <c r="C9" s="187"/>
      <c r="D9" s="186"/>
      <c r="E9" s="186"/>
      <c r="F9" s="186"/>
      <c r="G9" s="186"/>
      <c r="H9" s="186"/>
      <c r="I9" s="299">
        <f>SUM(C9:H9)</f>
        <v>0</v>
      </c>
      <c r="K9" s="228" t="s">
        <v>621</v>
      </c>
      <c r="M9" s="133"/>
    </row>
    <row r="10" spans="2:14" ht="27" customHeight="1" x14ac:dyDescent="0.3">
      <c r="B10" s="131" t="s">
        <v>965</v>
      </c>
      <c r="C10" s="187"/>
      <c r="D10" s="186"/>
      <c r="E10" s="186"/>
      <c r="F10" s="186"/>
      <c r="G10" s="3"/>
      <c r="H10" s="186"/>
      <c r="I10" s="3"/>
      <c r="K10" s="228"/>
      <c r="M10" s="133"/>
    </row>
    <row r="11" spans="2:14" ht="27" customHeight="1" x14ac:dyDescent="0.3">
      <c r="B11" s="131" t="s">
        <v>622</v>
      </c>
      <c r="C11" s="6"/>
      <c r="D11" s="132"/>
      <c r="E11" s="132"/>
      <c r="F11" s="132"/>
      <c r="G11" s="3"/>
      <c r="H11" s="132"/>
      <c r="I11" s="3"/>
      <c r="K11" s="228"/>
      <c r="M11" s="133"/>
    </row>
    <row r="12" spans="2:14" ht="27" customHeight="1" x14ac:dyDescent="0.3">
      <c r="B12" s="131" t="s">
        <v>966</v>
      </c>
      <c r="C12" s="187"/>
      <c r="D12" s="186"/>
      <c r="E12" s="186"/>
      <c r="F12" s="186"/>
      <c r="G12" s="3"/>
      <c r="H12" s="186"/>
      <c r="I12" s="299">
        <f>SUM(C12:H12)</f>
        <v>0</v>
      </c>
      <c r="K12" s="228"/>
      <c r="M12" s="133"/>
    </row>
    <row r="13" spans="2:14" ht="40.799999999999997" customHeight="1" x14ac:dyDescent="0.3">
      <c r="G13" s="264" t="s">
        <v>813</v>
      </c>
      <c r="K13" s="30"/>
      <c r="M13" s="133"/>
    </row>
    <row r="14" spans="2:14" ht="25.2" customHeight="1" x14ac:dyDescent="0.3">
      <c r="B14" s="141" t="s">
        <v>22</v>
      </c>
      <c r="C14" s="142"/>
      <c r="G14" s="264"/>
      <c r="K14" s="30"/>
      <c r="M14" s="133"/>
    </row>
    <row r="15" spans="2:14" ht="40.799999999999997" customHeight="1" x14ac:dyDescent="0.3">
      <c r="G15" s="264"/>
      <c r="K15" s="30"/>
      <c r="M15" s="133"/>
    </row>
    <row r="16" spans="2:14" ht="14.4" customHeight="1" x14ac:dyDescent="0.3">
      <c r="K16" s="30"/>
      <c r="M16" s="133"/>
    </row>
    <row r="17" spans="2:13" ht="15.6" customHeight="1" x14ac:dyDescent="0.3">
      <c r="B17" s="188" t="s">
        <v>625</v>
      </c>
      <c r="C17" s="190"/>
      <c r="D17" s="190"/>
      <c r="E17" s="190"/>
      <c r="K17" s="30"/>
      <c r="M17" s="133"/>
    </row>
    <row r="18" spans="2:13" ht="21" customHeight="1" x14ac:dyDescent="0.3">
      <c r="K18" s="30"/>
      <c r="M18" s="133"/>
    </row>
    <row r="19" spans="2:13" ht="33.6" customHeight="1" x14ac:dyDescent="0.3">
      <c r="B19" s="131" t="s">
        <v>967</v>
      </c>
      <c r="C19" s="189"/>
      <c r="D19" s="30" t="s">
        <v>626</v>
      </c>
      <c r="K19" s="30"/>
      <c r="M19" s="134"/>
    </row>
    <row r="20" spans="2:13" ht="33.6" customHeight="1" x14ac:dyDescent="0.3">
      <c r="B20" s="131" t="s">
        <v>966</v>
      </c>
      <c r="C20" s="189"/>
      <c r="D20" s="30"/>
      <c r="K20" s="30"/>
      <c r="M20" s="134"/>
    </row>
    <row r="21" spans="2:13" ht="54" customHeight="1" x14ac:dyDescent="0.3">
      <c r="B21" s="131" t="s">
        <v>232</v>
      </c>
      <c r="C21" s="245"/>
      <c r="D21" s="245"/>
      <c r="E21" s="245"/>
      <c r="F21" s="237" t="s">
        <v>1028</v>
      </c>
      <c r="G21" s="228"/>
      <c r="K21" s="30"/>
    </row>
    <row r="22" spans="2:13" ht="10.95" customHeight="1" x14ac:dyDescent="0.3">
      <c r="K22" s="30"/>
      <c r="M22" s="134"/>
    </row>
    <row r="23" spans="2:13" ht="19.2" customHeight="1" x14ac:dyDescent="0.3">
      <c r="B23" s="141" t="s">
        <v>22</v>
      </c>
      <c r="C23" s="142"/>
      <c r="K23" s="30"/>
      <c r="M23" s="134"/>
    </row>
    <row r="24" spans="2:13" ht="10.95" customHeight="1" x14ac:dyDescent="0.3">
      <c r="K24" s="30"/>
      <c r="M24" s="134"/>
    </row>
    <row r="25" spans="2:13" ht="10.95" customHeight="1" x14ac:dyDescent="0.3">
      <c r="K25" s="30"/>
      <c r="M25" s="134"/>
    </row>
    <row r="26" spans="2:13" x14ac:dyDescent="0.3">
      <c r="B26" s="127" t="s">
        <v>648</v>
      </c>
      <c r="C26" s="127"/>
      <c r="D26" s="127"/>
      <c r="E26" s="127"/>
      <c r="K26" s="30"/>
    </row>
    <row r="27" spans="2:13" x14ac:dyDescent="0.3">
      <c r="C27" s="135"/>
      <c r="D27" s="135"/>
      <c r="K27" s="30"/>
    </row>
    <row r="28" spans="2:13" ht="30" customHeight="1" x14ac:dyDescent="0.3">
      <c r="C28" s="84" t="s">
        <v>233</v>
      </c>
      <c r="D28" s="84" t="s">
        <v>234</v>
      </c>
      <c r="E28" s="84" t="s">
        <v>235</v>
      </c>
      <c r="K28" s="30"/>
    </row>
    <row r="29" spans="2:13" ht="34.200000000000003" customHeight="1" x14ac:dyDescent="0.3">
      <c r="B29" s="128" t="s">
        <v>1029</v>
      </c>
      <c r="C29" s="129"/>
      <c r="D29" s="129"/>
      <c r="E29" s="129"/>
      <c r="F29" s="30" t="s">
        <v>651</v>
      </c>
      <c r="G29" s="30"/>
      <c r="K29" s="30"/>
    </row>
    <row r="30" spans="2:13" ht="37.799999999999997" customHeight="1" x14ac:dyDescent="0.3">
      <c r="B30" s="136" t="s">
        <v>968</v>
      </c>
      <c r="C30" s="202"/>
      <c r="D30" s="202"/>
      <c r="E30" s="202"/>
      <c r="F30" s="244" t="s">
        <v>653</v>
      </c>
      <c r="G30" s="228"/>
      <c r="H30" s="78"/>
      <c r="K30" s="30"/>
      <c r="M30" s="91"/>
    </row>
    <row r="31" spans="2:13" ht="47.4" customHeight="1" x14ac:dyDescent="0.3">
      <c r="B31" s="136" t="s">
        <v>795</v>
      </c>
      <c r="C31" s="202"/>
      <c r="D31" s="202"/>
      <c r="E31" s="202"/>
      <c r="F31" s="244" t="s">
        <v>800</v>
      </c>
      <c r="G31" s="228"/>
      <c r="H31" s="78"/>
      <c r="K31" s="30"/>
      <c r="M31" s="91"/>
    </row>
    <row r="32" spans="2:13" ht="37.799999999999997" customHeight="1" x14ac:dyDescent="0.3">
      <c r="B32" s="136" t="s">
        <v>969</v>
      </c>
      <c r="C32" s="300" t="e">
        <f>(C30+D30+E30)/'Submission Info'!C200</f>
        <v>#DIV/0!</v>
      </c>
      <c r="D32" s="301"/>
      <c r="E32" s="302"/>
      <c r="F32" s="30"/>
      <c r="G32" s="30"/>
      <c r="H32" s="30"/>
      <c r="K32" s="30"/>
      <c r="M32" s="91"/>
    </row>
    <row r="33" spans="2:13" ht="15.6" customHeight="1" x14ac:dyDescent="0.3">
      <c r="C33" s="203"/>
      <c r="D33" s="203"/>
      <c r="E33" s="203"/>
      <c r="K33" s="30"/>
      <c r="M33" s="91"/>
    </row>
    <row r="34" spans="2:13" ht="31.2" customHeight="1" x14ac:dyDescent="0.3">
      <c r="B34" s="136" t="s">
        <v>970</v>
      </c>
      <c r="C34" s="202"/>
      <c r="D34" s="202"/>
      <c r="E34" s="202"/>
      <c r="F34" s="244" t="s">
        <v>653</v>
      </c>
      <c r="G34" s="228"/>
      <c r="H34" s="78"/>
      <c r="K34" s="30"/>
    </row>
    <row r="35" spans="2:13" ht="11.4" customHeight="1" x14ac:dyDescent="0.3">
      <c r="B35" s="124"/>
      <c r="C35" s="204"/>
      <c r="D35" s="204"/>
      <c r="E35" s="204"/>
      <c r="F35" s="124"/>
      <c r="G35" s="124"/>
      <c r="K35" s="30"/>
    </row>
    <row r="36" spans="2:13" ht="42.6" customHeight="1" x14ac:dyDescent="0.3">
      <c r="B36" s="84" t="s">
        <v>971</v>
      </c>
      <c r="C36" s="186"/>
      <c r="D36" s="186"/>
      <c r="E36" s="186"/>
      <c r="F36" s="237" t="s">
        <v>654</v>
      </c>
      <c r="G36" s="228"/>
      <c r="H36" s="78"/>
      <c r="K36" s="30"/>
    </row>
    <row r="37" spans="2:13" ht="31.2" customHeight="1" x14ac:dyDescent="0.3">
      <c r="B37" s="131" t="s">
        <v>655</v>
      </c>
      <c r="C37" s="300">
        <f>C10</f>
        <v>0</v>
      </c>
      <c r="D37" s="301"/>
      <c r="E37" s="302"/>
      <c r="F37" s="237" t="s">
        <v>703</v>
      </c>
      <c r="G37" s="228"/>
      <c r="H37" s="78"/>
      <c r="K37" s="30"/>
    </row>
    <row r="38" spans="2:13" ht="31.2" customHeight="1" x14ac:dyDescent="0.3">
      <c r="B38" s="84" t="s">
        <v>972</v>
      </c>
      <c r="C38" s="303">
        <v>0</v>
      </c>
      <c r="D38" s="303">
        <f>D36*$C$37</f>
        <v>0</v>
      </c>
      <c r="E38" s="303">
        <f>E36*$C$37</f>
        <v>0</v>
      </c>
      <c r="F38" s="244" t="s">
        <v>704</v>
      </c>
      <c r="G38" s="228"/>
      <c r="H38" s="78"/>
      <c r="K38" s="30"/>
    </row>
    <row r="39" spans="2:13" ht="11.4" customHeight="1" x14ac:dyDescent="0.3">
      <c r="K39" s="30"/>
    </row>
    <row r="40" spans="2:13" ht="60" customHeight="1" x14ac:dyDescent="0.3">
      <c r="B40" s="84" t="s">
        <v>652</v>
      </c>
      <c r="C40" s="245"/>
      <c r="D40" s="245"/>
      <c r="E40" s="245"/>
      <c r="F40" s="237" t="s">
        <v>712</v>
      </c>
      <c r="G40" s="228"/>
      <c r="H40" s="78"/>
      <c r="K40" s="30"/>
    </row>
    <row r="41" spans="2:13" x14ac:dyDescent="0.3">
      <c r="K41" s="30"/>
    </row>
    <row r="42" spans="2:13" ht="14.4" x14ac:dyDescent="0.3">
      <c r="B42" s="141" t="s">
        <v>22</v>
      </c>
      <c r="C42" s="142"/>
      <c r="K42" s="30"/>
    </row>
    <row r="43" spans="2:13" x14ac:dyDescent="0.3">
      <c r="K43" s="30"/>
    </row>
    <row r="44" spans="2:13" x14ac:dyDescent="0.3">
      <c r="K44" s="30"/>
    </row>
    <row r="45" spans="2:13" x14ac:dyDescent="0.3">
      <c r="B45" s="127" t="s">
        <v>237</v>
      </c>
      <c r="C45" s="127"/>
      <c r="D45" s="127"/>
      <c r="K45" s="30"/>
    </row>
    <row r="46" spans="2:13" x14ac:dyDescent="0.3">
      <c r="K46" s="30"/>
    </row>
    <row r="47" spans="2:13" x14ac:dyDescent="0.3">
      <c r="C47" s="128" t="s">
        <v>238</v>
      </c>
      <c r="D47" s="128" t="s">
        <v>239</v>
      </c>
      <c r="K47" s="30"/>
    </row>
    <row r="48" spans="2:13" ht="33.75" customHeight="1" x14ac:dyDescent="0.3">
      <c r="B48" s="138" t="s">
        <v>973</v>
      </c>
      <c r="C48" s="299">
        <f>I12+C20</f>
        <v>0</v>
      </c>
      <c r="D48" s="299">
        <f>-SUM(C38:E38)</f>
        <v>0</v>
      </c>
      <c r="K48" s="30"/>
      <c r="M48" s="4"/>
    </row>
    <row r="50" spans="2:9" ht="14.4" x14ac:dyDescent="0.3">
      <c r="B50" s="141" t="s">
        <v>22</v>
      </c>
      <c r="C50" s="142"/>
    </row>
    <row r="53" spans="2:9" x14ac:dyDescent="0.3">
      <c r="B53" s="127" t="s">
        <v>240</v>
      </c>
      <c r="C53" s="127"/>
      <c r="D53" s="30" t="s">
        <v>661</v>
      </c>
      <c r="H53" s="4"/>
      <c r="I53" s="4"/>
    </row>
    <row r="54" spans="2:9" x14ac:dyDescent="0.3">
      <c r="D54" s="30"/>
    </row>
    <row r="55" spans="2:9" x14ac:dyDescent="0.3">
      <c r="B55" s="7" t="s">
        <v>658</v>
      </c>
      <c r="D55" s="30"/>
    </row>
    <row r="56" spans="2:9" ht="24.6" customHeight="1" x14ac:dyDescent="0.3">
      <c r="B56" s="147" t="s">
        <v>979</v>
      </c>
      <c r="C56" s="187"/>
      <c r="D56" s="30"/>
    </row>
    <row r="57" spans="2:9" ht="24.6" customHeight="1" x14ac:dyDescent="0.3">
      <c r="B57" s="147" t="s">
        <v>980</v>
      </c>
      <c r="C57" s="187"/>
      <c r="D57" s="30"/>
    </row>
    <row r="58" spans="2:9" ht="24.6" customHeight="1" x14ac:dyDescent="0.3">
      <c r="B58" s="128" t="s">
        <v>974</v>
      </c>
      <c r="C58" s="187"/>
      <c r="D58" s="30"/>
    </row>
    <row r="59" spans="2:9" ht="24.6" customHeight="1" x14ac:dyDescent="0.3">
      <c r="B59" s="128" t="s">
        <v>758</v>
      </c>
      <c r="C59" s="226"/>
      <c r="D59" s="30"/>
    </row>
    <row r="60" spans="2:9" x14ac:dyDescent="0.3">
      <c r="D60" s="30"/>
    </row>
    <row r="61" spans="2:9" x14ac:dyDescent="0.3">
      <c r="B61" s="7" t="s">
        <v>656</v>
      </c>
      <c r="D61" s="30"/>
    </row>
    <row r="62" spans="2:9" ht="55.2" x14ac:dyDescent="0.3">
      <c r="B62" s="128" t="s">
        <v>241</v>
      </c>
      <c r="C62" s="186"/>
      <c r="D62" s="30" t="s">
        <v>659</v>
      </c>
    </row>
    <row r="63" spans="2:9" x14ac:dyDescent="0.3">
      <c r="D63" s="30"/>
    </row>
    <row r="64" spans="2:9" x14ac:dyDescent="0.3">
      <c r="B64" s="7" t="s">
        <v>657</v>
      </c>
      <c r="D64" s="30"/>
    </row>
    <row r="65" spans="2:5" ht="41.4" x14ac:dyDescent="0.3">
      <c r="B65" s="128" t="s">
        <v>242</v>
      </c>
      <c r="C65" s="186"/>
      <c r="D65" s="30" t="s">
        <v>660</v>
      </c>
    </row>
    <row r="66" spans="2:5" x14ac:dyDescent="0.3">
      <c r="D66" s="30"/>
    </row>
    <row r="67" spans="2:5" x14ac:dyDescent="0.3">
      <c r="B67" s="7" t="s">
        <v>698</v>
      </c>
      <c r="D67" s="30"/>
    </row>
    <row r="68" spans="2:5" ht="41.4" x14ac:dyDescent="0.3">
      <c r="B68" s="128" t="s">
        <v>699</v>
      </c>
      <c r="C68" s="186"/>
      <c r="D68" s="30" t="s">
        <v>700</v>
      </c>
    </row>
    <row r="69" spans="2:5" x14ac:dyDescent="0.3">
      <c r="D69" s="30"/>
    </row>
    <row r="70" spans="2:5" ht="14.4" x14ac:dyDescent="0.3">
      <c r="B70" s="141" t="s">
        <v>22</v>
      </c>
      <c r="C70" s="142"/>
      <c r="D70" s="30"/>
    </row>
    <row r="71" spans="2:5" x14ac:dyDescent="0.3">
      <c r="D71" s="30"/>
    </row>
    <row r="72" spans="2:5" x14ac:dyDescent="0.3">
      <c r="D72" s="30"/>
    </row>
    <row r="73" spans="2:5" x14ac:dyDescent="0.3">
      <c r="B73" s="127" t="s">
        <v>796</v>
      </c>
      <c r="C73" s="127"/>
      <c r="D73" s="30" t="s">
        <v>662</v>
      </c>
    </row>
    <row r="74" spans="2:5" ht="49.2" customHeight="1" x14ac:dyDescent="0.3">
      <c r="B74" s="30" t="s">
        <v>702</v>
      </c>
      <c r="D74" s="30"/>
    </row>
    <row r="75" spans="2:5" x14ac:dyDescent="0.3">
      <c r="D75" s="30"/>
    </row>
    <row r="76" spans="2:5" x14ac:dyDescent="0.3">
      <c r="B76" s="128" t="s">
        <v>716</v>
      </c>
      <c r="C76" s="227"/>
      <c r="D76" s="30"/>
    </row>
    <row r="77" spans="2:5" ht="48" customHeight="1" x14ac:dyDescent="0.3">
      <c r="B77" s="128" t="s">
        <v>243</v>
      </c>
      <c r="C77" s="153"/>
      <c r="D77" s="30" t="s">
        <v>665</v>
      </c>
    </row>
    <row r="78" spans="2:5" ht="45.6" customHeight="1" x14ac:dyDescent="0.3">
      <c r="B78" s="243" t="s">
        <v>799</v>
      </c>
      <c r="C78" s="243"/>
      <c r="D78" s="30"/>
    </row>
    <row r="79" spans="2:5" ht="21" customHeight="1" x14ac:dyDescent="0.3">
      <c r="B79" s="141" t="s">
        <v>22</v>
      </c>
      <c r="C79" s="142"/>
      <c r="D79" s="30"/>
    </row>
    <row r="80" spans="2:5" x14ac:dyDescent="0.3">
      <c r="D80" s="30"/>
      <c r="E80" s="30"/>
    </row>
    <row r="81" spans="2:6" x14ac:dyDescent="0.3">
      <c r="D81" s="30"/>
      <c r="E81" s="30"/>
    </row>
    <row r="82" spans="2:6" x14ac:dyDescent="0.3">
      <c r="B82" s="127" t="s">
        <v>247</v>
      </c>
      <c r="C82" s="127"/>
      <c r="D82" s="30" t="s">
        <v>664</v>
      </c>
      <c r="E82" s="30"/>
      <c r="F82" s="30"/>
    </row>
    <row r="83" spans="2:6" x14ac:dyDescent="0.3">
      <c r="D83" s="30"/>
      <c r="E83" s="30"/>
      <c r="F83" s="30"/>
    </row>
    <row r="84" spans="2:6" ht="21" customHeight="1" x14ac:dyDescent="0.3">
      <c r="B84" s="128" t="s">
        <v>248</v>
      </c>
      <c r="C84" s="265" t="str">
        <f>H6</f>
        <v>No</v>
      </c>
      <c r="D84" s="30"/>
      <c r="E84" s="30"/>
      <c r="F84" s="30"/>
    </row>
    <row r="85" spans="2:6" ht="21" customHeight="1" x14ac:dyDescent="0.3">
      <c r="B85" s="128" t="s">
        <v>249</v>
      </c>
      <c r="C85" s="186"/>
      <c r="D85" s="228" t="s">
        <v>722</v>
      </c>
      <c r="E85" s="30"/>
      <c r="F85" s="30"/>
    </row>
    <row r="86" spans="2:6" ht="50.4" customHeight="1" x14ac:dyDescent="0.3">
      <c r="B86" s="128" t="s">
        <v>250</v>
      </c>
      <c r="C86" s="153"/>
      <c r="D86" s="228"/>
      <c r="E86" s="30"/>
      <c r="F86" s="30"/>
    </row>
    <row r="87" spans="2:6" x14ac:dyDescent="0.3">
      <c r="D87" s="30"/>
      <c r="E87" s="30"/>
      <c r="F87" s="30"/>
    </row>
    <row r="88" spans="2:6" ht="14.4" x14ac:dyDescent="0.3">
      <c r="B88" s="141" t="s">
        <v>22</v>
      </c>
      <c r="C88" s="142"/>
      <c r="D88" s="30"/>
      <c r="E88" s="30"/>
      <c r="F88" s="30"/>
    </row>
    <row r="89" spans="2:6" x14ac:dyDescent="0.3">
      <c r="D89" s="30"/>
      <c r="E89" s="30"/>
      <c r="F89" s="30"/>
    </row>
    <row r="90" spans="2:6" x14ac:dyDescent="0.3">
      <c r="D90" s="30"/>
      <c r="E90" s="30"/>
      <c r="F90" s="30"/>
    </row>
    <row r="91" spans="2:6" x14ac:dyDescent="0.3">
      <c r="B91" s="127" t="s">
        <v>666</v>
      </c>
      <c r="C91" s="127"/>
      <c r="D91" s="30" t="s">
        <v>667</v>
      </c>
      <c r="E91" s="30"/>
      <c r="F91" s="30"/>
    </row>
    <row r="92" spans="2:6" x14ac:dyDescent="0.3">
      <c r="D92" s="30"/>
      <c r="E92" s="30"/>
      <c r="F92" s="30"/>
    </row>
    <row r="93" spans="2:6" ht="22.8" customHeight="1" x14ac:dyDescent="0.3">
      <c r="B93" s="128" t="s">
        <v>760</v>
      </c>
      <c r="C93" s="187"/>
      <c r="D93" s="30"/>
      <c r="E93" s="30"/>
      <c r="F93" s="30"/>
    </row>
    <row r="94" spans="2:6" ht="22.8" customHeight="1" x14ac:dyDescent="0.3">
      <c r="B94" s="128" t="s">
        <v>761</v>
      </c>
      <c r="C94" s="187"/>
      <c r="D94" s="30"/>
      <c r="E94" s="30"/>
      <c r="F94" s="30"/>
    </row>
    <row r="95" spans="2:6" ht="22.8" customHeight="1" x14ac:dyDescent="0.3">
      <c r="B95" s="128" t="s">
        <v>762</v>
      </c>
      <c r="C95" s="187"/>
      <c r="E95" s="30"/>
      <c r="F95" s="30"/>
    </row>
    <row r="96" spans="2:6" ht="22.8" customHeight="1" x14ac:dyDescent="0.3">
      <c r="B96" s="128" t="s">
        <v>763</v>
      </c>
      <c r="C96" s="187"/>
      <c r="E96" s="30"/>
      <c r="F96" s="30"/>
    </row>
    <row r="97" spans="2:3" ht="12.6" customHeight="1" x14ac:dyDescent="0.3"/>
    <row r="98" spans="2:3" ht="14.4" x14ac:dyDescent="0.3">
      <c r="B98" s="141" t="s">
        <v>22</v>
      </c>
      <c r="C98" s="142"/>
    </row>
  </sheetData>
  <mergeCells count="16">
    <mergeCell ref="B3:E3"/>
    <mergeCell ref="F31:G31"/>
    <mergeCell ref="K9:K12"/>
    <mergeCell ref="C21:E21"/>
    <mergeCell ref="C40:E40"/>
    <mergeCell ref="C37:E37"/>
    <mergeCell ref="C32:E32"/>
    <mergeCell ref="F30:G30"/>
    <mergeCell ref="F34:G34"/>
    <mergeCell ref="F36:G36"/>
    <mergeCell ref="F21:G21"/>
    <mergeCell ref="B78:C78"/>
    <mergeCell ref="D85:D86"/>
    <mergeCell ref="F37:G37"/>
    <mergeCell ref="F38:G38"/>
    <mergeCell ref="F40:G40"/>
  </mergeCells>
  <phoneticPr fontId="2" type="noConversion"/>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0FEB6DA3-9371-4983-B0F7-57CD272EEF5A}">
          <x14:formula1>
            <xm:f>menus!$A$3:$A$4</xm:f>
          </x14:formula1>
          <xm:sqref>D6:H6 C76 C29:E29</xm:sqref>
        </x14:dataValidation>
        <x14:dataValidation type="list" allowBlank="1" showInputMessage="1" showErrorMessage="1" xr:uid="{B399585F-CD67-4300-BC64-71F90CECC451}">
          <x14:formula1>
            <xm:f>menus!$AU$3:$AU$5</xm:f>
          </x14:formula1>
          <xm:sqref>E7</xm:sqref>
        </x14:dataValidation>
        <x14:dataValidation type="list" allowBlank="1" showInputMessage="1" showErrorMessage="1" xr:uid="{2EE516E2-26F0-4630-B412-9DE481323A07}">
          <x14:formula1>
            <xm:f>menus!$AV$3:$AV$6</xm:f>
          </x14:formula1>
          <xm:sqref>D8:E8</xm:sqref>
        </x14:dataValidation>
        <x14:dataValidation type="list" allowBlank="1" showInputMessage="1" showErrorMessage="1" xr:uid="{8391C2C3-D3BF-47E3-8946-8596AF91DB5D}">
          <x14:formula1>
            <xm:f>menus!$AW$3:$AW$6</xm:f>
          </x14:formula1>
          <xm:sqref>C21:E21</xm:sqref>
        </x14:dataValidation>
        <x14:dataValidation type="list" allowBlank="1" showInputMessage="1" showErrorMessage="1" xr:uid="{71954C7D-672D-43B3-AAA6-0313A7631A6F}">
          <x14:formula1>
            <xm:f>menus!$AY$3:$AY$11</xm:f>
          </x14:formula1>
          <xm:sqref>C40:E40</xm:sqref>
        </x14:dataValidation>
        <x14:dataValidation type="list" allowBlank="1" showInputMessage="1" showErrorMessage="1" xr:uid="{FC9D0F26-BB6B-4688-ACFA-992D1B62C196}">
          <x14:formula1>
            <xm:f>menus!$BB$3:$BB$4</xm:f>
          </x14:formula1>
          <xm:sqref>C86</xm:sqref>
        </x14:dataValidation>
        <x14:dataValidation type="list" allowBlank="1" showInputMessage="1" showErrorMessage="1" xr:uid="{D849BDA5-08F6-4394-898E-9465B2EC8F0B}">
          <x14:formula1>
            <xm:f>menus!$BA$3:$BA$4</xm:f>
          </x14:formula1>
          <xm:sqref>C77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A4244-C596-428B-9654-1929E7C325C9}">
  <dimension ref="B1:G84"/>
  <sheetViews>
    <sheetView zoomScale="80" zoomScaleNormal="80" workbookViewId="0">
      <selection activeCell="B1" sqref="B1"/>
    </sheetView>
  </sheetViews>
  <sheetFormatPr defaultRowHeight="13.8" x14ac:dyDescent="0.25"/>
  <cols>
    <col min="1" max="1" width="3.21875" style="195" customWidth="1"/>
    <col min="2" max="7" width="35.88671875" style="195" customWidth="1"/>
    <col min="8" max="16384" width="8.88671875" style="195"/>
  </cols>
  <sheetData>
    <row r="1" spans="2:7" ht="32.4" customHeight="1" x14ac:dyDescent="0.25">
      <c r="B1" s="27" t="s">
        <v>637</v>
      </c>
      <c r="C1" s="78"/>
      <c r="D1" s="78"/>
    </row>
    <row r="2" spans="2:7" ht="19.2" customHeight="1" x14ac:dyDescent="0.25">
      <c r="B2" s="197" t="s">
        <v>856</v>
      </c>
    </row>
    <row r="4" spans="2:7" ht="37.200000000000003" customHeight="1" x14ac:dyDescent="0.25">
      <c r="B4" s="84" t="s">
        <v>649</v>
      </c>
      <c r="C4" s="198"/>
    </row>
    <row r="6" spans="2:7" ht="14.4" x14ac:dyDescent="0.25">
      <c r="B6" s="141" t="s">
        <v>22</v>
      </c>
      <c r="C6" s="142"/>
    </row>
    <row r="8" spans="2:7" x14ac:dyDescent="0.25">
      <c r="B8" s="30" t="s">
        <v>650</v>
      </c>
    </row>
    <row r="9" spans="2:7" x14ac:dyDescent="0.25">
      <c r="B9" s="196" t="s">
        <v>244</v>
      </c>
      <c r="C9" s="196"/>
      <c r="D9" s="196" t="s">
        <v>245</v>
      </c>
      <c r="E9" s="196"/>
      <c r="F9" s="196" t="s">
        <v>246</v>
      </c>
      <c r="G9" s="196"/>
    </row>
    <row r="11" spans="2:7" x14ac:dyDescent="0.25">
      <c r="B11" s="195" t="s">
        <v>638</v>
      </c>
      <c r="C11" s="195" t="s">
        <v>639</v>
      </c>
      <c r="D11" s="195" t="s">
        <v>638</v>
      </c>
      <c r="E11" s="195" t="s">
        <v>639</v>
      </c>
      <c r="F11" s="195" t="s">
        <v>638</v>
      </c>
      <c r="G11" s="195" t="s">
        <v>639</v>
      </c>
    </row>
    <row r="12" spans="2:7" s="200" customFormat="1" x14ac:dyDescent="0.25">
      <c r="B12" s="201"/>
      <c r="C12" s="199"/>
      <c r="D12" s="201"/>
      <c r="E12" s="199"/>
      <c r="F12" s="201"/>
      <c r="G12" s="199"/>
    </row>
    <row r="13" spans="2:7" s="200" customFormat="1" x14ac:dyDescent="0.25">
      <c r="B13" s="201"/>
      <c r="C13" s="199"/>
      <c r="D13" s="199"/>
      <c r="E13" s="199"/>
      <c r="F13" s="199"/>
      <c r="G13" s="199"/>
    </row>
    <row r="14" spans="2:7" s="200" customFormat="1" x14ac:dyDescent="0.25">
      <c r="B14" s="201"/>
      <c r="C14" s="199"/>
      <c r="D14" s="199"/>
      <c r="E14" s="199"/>
      <c r="F14" s="199"/>
      <c r="G14" s="199"/>
    </row>
    <row r="15" spans="2:7" s="200" customFormat="1" x14ac:dyDescent="0.25">
      <c r="B15" s="201"/>
      <c r="C15" s="199"/>
      <c r="D15" s="199"/>
      <c r="E15" s="199"/>
      <c r="F15" s="199"/>
      <c r="G15" s="199"/>
    </row>
    <row r="16" spans="2:7" s="200" customFormat="1" x14ac:dyDescent="0.25">
      <c r="B16" s="201"/>
      <c r="C16" s="199"/>
      <c r="D16" s="199"/>
      <c r="E16" s="199"/>
      <c r="F16" s="199"/>
      <c r="G16" s="199"/>
    </row>
    <row r="17" spans="2:7" s="200" customFormat="1" x14ac:dyDescent="0.25">
      <c r="B17" s="201"/>
      <c r="C17" s="199"/>
      <c r="D17" s="199"/>
      <c r="E17" s="199"/>
      <c r="F17" s="199"/>
      <c r="G17" s="199"/>
    </row>
    <row r="18" spans="2:7" s="200" customFormat="1" x14ac:dyDescent="0.25">
      <c r="B18" s="201"/>
      <c r="C18" s="199"/>
      <c r="D18" s="199"/>
      <c r="E18" s="199"/>
      <c r="F18" s="199"/>
      <c r="G18" s="199"/>
    </row>
    <row r="19" spans="2:7" s="200" customFormat="1" x14ac:dyDescent="0.25">
      <c r="B19" s="201"/>
      <c r="C19" s="199"/>
      <c r="D19" s="199"/>
      <c r="E19" s="199"/>
      <c r="F19" s="199"/>
      <c r="G19" s="199"/>
    </row>
    <row r="20" spans="2:7" s="200" customFormat="1" x14ac:dyDescent="0.25">
      <c r="B20" s="201"/>
      <c r="C20" s="199"/>
      <c r="D20" s="199"/>
      <c r="E20" s="199"/>
      <c r="F20" s="199"/>
      <c r="G20" s="199"/>
    </row>
    <row r="21" spans="2:7" s="200" customFormat="1" x14ac:dyDescent="0.25">
      <c r="B21" s="201"/>
      <c r="C21" s="199"/>
      <c r="D21" s="199"/>
      <c r="E21" s="199"/>
      <c r="F21" s="199"/>
      <c r="G21" s="199"/>
    </row>
    <row r="22" spans="2:7" s="200" customFormat="1" x14ac:dyDescent="0.25">
      <c r="B22" s="201"/>
      <c r="C22" s="199"/>
      <c r="D22" s="199"/>
      <c r="E22" s="199"/>
      <c r="F22" s="199"/>
      <c r="G22" s="199"/>
    </row>
    <row r="23" spans="2:7" s="200" customFormat="1" x14ac:dyDescent="0.25">
      <c r="B23" s="201"/>
      <c r="C23" s="199"/>
      <c r="D23" s="199"/>
      <c r="E23" s="199"/>
      <c r="F23" s="199"/>
      <c r="G23" s="199"/>
    </row>
    <row r="24" spans="2:7" s="200" customFormat="1" x14ac:dyDescent="0.25">
      <c r="B24" s="201"/>
      <c r="C24" s="199"/>
      <c r="D24" s="199"/>
      <c r="E24" s="199"/>
      <c r="F24" s="199"/>
      <c r="G24" s="199"/>
    </row>
    <row r="25" spans="2:7" s="200" customFormat="1" x14ac:dyDescent="0.25">
      <c r="B25" s="201"/>
      <c r="C25" s="199"/>
      <c r="D25" s="199"/>
      <c r="E25" s="199"/>
      <c r="F25" s="199"/>
      <c r="G25" s="199"/>
    </row>
    <row r="26" spans="2:7" s="200" customFormat="1" x14ac:dyDescent="0.25">
      <c r="B26" s="201"/>
      <c r="C26" s="199"/>
      <c r="D26" s="199"/>
      <c r="E26" s="199"/>
      <c r="F26" s="199"/>
      <c r="G26" s="199"/>
    </row>
    <row r="27" spans="2:7" s="200" customFormat="1" x14ac:dyDescent="0.25">
      <c r="B27" s="201"/>
      <c r="C27" s="199"/>
      <c r="D27" s="199"/>
      <c r="E27" s="199"/>
      <c r="F27" s="199"/>
      <c r="G27" s="199"/>
    </row>
    <row r="28" spans="2:7" s="200" customFormat="1" x14ac:dyDescent="0.25">
      <c r="B28" s="201"/>
      <c r="C28" s="199"/>
      <c r="D28" s="199"/>
      <c r="E28" s="199"/>
      <c r="F28" s="199"/>
      <c r="G28" s="199"/>
    </row>
    <row r="29" spans="2:7" s="200" customFormat="1" x14ac:dyDescent="0.25">
      <c r="B29" s="201"/>
      <c r="C29" s="199"/>
      <c r="D29" s="199"/>
      <c r="E29" s="199"/>
      <c r="F29" s="199"/>
      <c r="G29" s="199"/>
    </row>
    <row r="30" spans="2:7" s="200" customFormat="1" x14ac:dyDescent="0.25">
      <c r="B30" s="201"/>
      <c r="C30" s="199"/>
      <c r="D30" s="199"/>
      <c r="E30" s="199"/>
      <c r="F30" s="199"/>
      <c r="G30" s="199"/>
    </row>
    <row r="31" spans="2:7" s="200" customFormat="1" x14ac:dyDescent="0.25">
      <c r="B31" s="201"/>
      <c r="C31" s="199"/>
      <c r="D31" s="199"/>
      <c r="E31" s="199"/>
      <c r="F31" s="199"/>
      <c r="G31" s="199"/>
    </row>
    <row r="32" spans="2:7" s="200" customFormat="1" x14ac:dyDescent="0.25">
      <c r="B32" s="201"/>
      <c r="C32" s="199"/>
      <c r="D32" s="199"/>
      <c r="E32" s="199"/>
      <c r="F32" s="199"/>
      <c r="G32" s="199"/>
    </row>
    <row r="33" spans="2:7" s="200" customFormat="1" x14ac:dyDescent="0.25">
      <c r="B33" s="201"/>
      <c r="C33" s="199"/>
      <c r="D33" s="199"/>
      <c r="E33" s="199"/>
      <c r="F33" s="199"/>
      <c r="G33" s="199"/>
    </row>
    <row r="34" spans="2:7" s="200" customFormat="1" x14ac:dyDescent="0.25">
      <c r="B34" s="201"/>
      <c r="C34" s="199"/>
      <c r="D34" s="199"/>
      <c r="E34" s="199"/>
      <c r="F34" s="199"/>
      <c r="G34" s="199"/>
    </row>
    <row r="35" spans="2:7" s="200" customFormat="1" x14ac:dyDescent="0.25">
      <c r="B35" s="201"/>
      <c r="C35" s="199"/>
      <c r="D35" s="199"/>
      <c r="E35" s="199"/>
      <c r="F35" s="199"/>
      <c r="G35" s="199"/>
    </row>
    <row r="36" spans="2:7" s="200" customFormat="1" x14ac:dyDescent="0.25">
      <c r="B36" s="201"/>
      <c r="C36" s="199"/>
      <c r="D36" s="199"/>
      <c r="E36" s="199"/>
      <c r="F36" s="199"/>
      <c r="G36" s="199"/>
    </row>
    <row r="37" spans="2:7" s="200" customFormat="1" x14ac:dyDescent="0.25">
      <c r="B37" s="201"/>
      <c r="C37" s="199"/>
      <c r="D37" s="199"/>
      <c r="E37" s="199"/>
      <c r="F37" s="199"/>
      <c r="G37" s="199"/>
    </row>
    <row r="38" spans="2:7" s="200" customFormat="1" x14ac:dyDescent="0.25">
      <c r="B38" s="201"/>
      <c r="C38" s="199"/>
      <c r="D38" s="199"/>
      <c r="E38" s="199"/>
      <c r="F38" s="199"/>
      <c r="G38" s="199"/>
    </row>
    <row r="39" spans="2:7" s="200" customFormat="1" x14ac:dyDescent="0.25">
      <c r="B39" s="201"/>
      <c r="C39" s="199"/>
      <c r="D39" s="199"/>
      <c r="E39" s="199"/>
      <c r="F39" s="199"/>
      <c r="G39" s="199"/>
    </row>
    <row r="40" spans="2:7" s="200" customFormat="1" x14ac:dyDescent="0.25">
      <c r="B40" s="201"/>
      <c r="C40" s="199"/>
      <c r="D40" s="199"/>
      <c r="E40" s="199"/>
      <c r="F40" s="199"/>
      <c r="G40" s="199"/>
    </row>
    <row r="41" spans="2:7" s="200" customFormat="1" x14ac:dyDescent="0.25">
      <c r="B41" s="201"/>
      <c r="C41" s="199"/>
      <c r="D41" s="199"/>
      <c r="E41" s="199"/>
      <c r="F41" s="199"/>
      <c r="G41" s="199"/>
    </row>
    <row r="42" spans="2:7" s="200" customFormat="1" x14ac:dyDescent="0.25">
      <c r="B42" s="201"/>
      <c r="C42" s="199"/>
      <c r="D42" s="199"/>
      <c r="E42" s="199"/>
      <c r="F42" s="199"/>
      <c r="G42" s="199"/>
    </row>
    <row r="43" spans="2:7" s="200" customFormat="1" x14ac:dyDescent="0.25">
      <c r="B43" s="201"/>
      <c r="C43" s="199"/>
      <c r="D43" s="199"/>
      <c r="E43" s="199"/>
      <c r="F43" s="199"/>
      <c r="G43" s="199"/>
    </row>
    <row r="44" spans="2:7" s="200" customFormat="1" x14ac:dyDescent="0.25">
      <c r="B44" s="201"/>
      <c r="C44" s="199"/>
      <c r="D44" s="199"/>
      <c r="E44" s="199"/>
      <c r="F44" s="199"/>
      <c r="G44" s="199"/>
    </row>
    <row r="45" spans="2:7" s="200" customFormat="1" x14ac:dyDescent="0.25">
      <c r="B45" s="201"/>
      <c r="C45" s="199"/>
      <c r="D45" s="199"/>
      <c r="E45" s="199"/>
      <c r="F45" s="199"/>
      <c r="G45" s="199"/>
    </row>
    <row r="46" spans="2:7" s="200" customFormat="1" x14ac:dyDescent="0.25">
      <c r="B46" s="201"/>
      <c r="C46" s="199"/>
      <c r="D46" s="199"/>
      <c r="E46" s="199"/>
      <c r="F46" s="199"/>
      <c r="G46" s="199"/>
    </row>
    <row r="47" spans="2:7" s="200" customFormat="1" x14ac:dyDescent="0.25">
      <c r="B47" s="201"/>
      <c r="C47" s="199"/>
      <c r="D47" s="199"/>
      <c r="E47" s="199"/>
      <c r="F47" s="199"/>
      <c r="G47" s="199"/>
    </row>
    <row r="48" spans="2:7" s="200" customFormat="1" x14ac:dyDescent="0.25">
      <c r="B48" s="201"/>
      <c r="C48" s="199"/>
      <c r="D48" s="199"/>
      <c r="E48" s="199"/>
      <c r="F48" s="199"/>
      <c r="G48" s="199"/>
    </row>
    <row r="49" spans="2:7" s="200" customFormat="1" x14ac:dyDescent="0.25">
      <c r="B49" s="201"/>
      <c r="C49" s="199"/>
      <c r="D49" s="199"/>
      <c r="E49" s="199"/>
      <c r="F49" s="199"/>
      <c r="G49" s="199"/>
    </row>
    <row r="50" spans="2:7" s="200" customFormat="1" x14ac:dyDescent="0.25">
      <c r="B50" s="201"/>
      <c r="C50" s="199"/>
      <c r="D50" s="199"/>
      <c r="E50" s="199"/>
      <c r="F50" s="199"/>
      <c r="G50" s="199"/>
    </row>
    <row r="51" spans="2:7" s="200" customFormat="1" x14ac:dyDescent="0.25">
      <c r="B51" s="201"/>
      <c r="C51" s="199"/>
      <c r="D51" s="199"/>
      <c r="E51" s="199"/>
      <c r="F51" s="199"/>
      <c r="G51" s="199"/>
    </row>
    <row r="52" spans="2:7" s="200" customFormat="1" x14ac:dyDescent="0.25">
      <c r="B52" s="201"/>
      <c r="C52" s="199"/>
      <c r="D52" s="199"/>
      <c r="E52" s="199"/>
      <c r="F52" s="199"/>
      <c r="G52" s="199"/>
    </row>
    <row r="53" spans="2:7" s="200" customFormat="1" x14ac:dyDescent="0.25">
      <c r="B53" s="201"/>
      <c r="C53" s="199"/>
      <c r="D53" s="199"/>
      <c r="E53" s="199"/>
      <c r="F53" s="199"/>
      <c r="G53" s="199"/>
    </row>
    <row r="54" spans="2:7" s="200" customFormat="1" x14ac:dyDescent="0.25">
      <c r="B54" s="201"/>
      <c r="C54" s="199"/>
      <c r="D54" s="199"/>
      <c r="E54" s="199"/>
      <c r="F54" s="199"/>
      <c r="G54" s="199"/>
    </row>
    <row r="55" spans="2:7" s="200" customFormat="1" x14ac:dyDescent="0.25">
      <c r="B55" s="201"/>
      <c r="C55" s="199"/>
      <c r="D55" s="199"/>
      <c r="E55" s="199"/>
      <c r="F55" s="199"/>
      <c r="G55" s="199"/>
    </row>
    <row r="56" spans="2:7" s="200" customFormat="1" x14ac:dyDescent="0.25">
      <c r="B56" s="201"/>
      <c r="C56" s="199"/>
      <c r="D56" s="199"/>
      <c r="E56" s="199"/>
      <c r="F56" s="199"/>
      <c r="G56" s="199"/>
    </row>
    <row r="57" spans="2:7" s="200" customFormat="1" x14ac:dyDescent="0.25">
      <c r="B57" s="201"/>
      <c r="C57" s="199"/>
      <c r="D57" s="199"/>
      <c r="E57" s="199"/>
      <c r="F57" s="199"/>
      <c r="G57" s="199"/>
    </row>
    <row r="58" spans="2:7" s="200" customFormat="1" x14ac:dyDescent="0.25">
      <c r="B58" s="201"/>
      <c r="C58" s="199"/>
      <c r="D58" s="199"/>
      <c r="E58" s="199"/>
      <c r="F58" s="199"/>
      <c r="G58" s="199"/>
    </row>
    <row r="59" spans="2:7" s="200" customFormat="1" x14ac:dyDescent="0.25">
      <c r="B59" s="201"/>
      <c r="C59" s="199"/>
      <c r="D59" s="199"/>
      <c r="E59" s="199"/>
      <c r="F59" s="199"/>
      <c r="G59" s="199"/>
    </row>
    <row r="60" spans="2:7" s="200" customFormat="1" x14ac:dyDescent="0.25">
      <c r="B60" s="201"/>
      <c r="C60" s="199"/>
      <c r="D60" s="199"/>
      <c r="E60" s="199"/>
      <c r="F60" s="199"/>
      <c r="G60" s="199"/>
    </row>
    <row r="61" spans="2:7" s="200" customFormat="1" x14ac:dyDescent="0.25">
      <c r="B61" s="201"/>
      <c r="C61" s="199"/>
      <c r="D61" s="199"/>
      <c r="E61" s="199"/>
      <c r="F61" s="199"/>
      <c r="G61" s="199"/>
    </row>
    <row r="62" spans="2:7" s="200" customFormat="1" x14ac:dyDescent="0.25">
      <c r="B62" s="201"/>
      <c r="C62" s="199"/>
      <c r="D62" s="199"/>
      <c r="E62" s="199"/>
      <c r="F62" s="199"/>
      <c r="G62" s="199"/>
    </row>
    <row r="63" spans="2:7" s="200" customFormat="1" x14ac:dyDescent="0.25">
      <c r="B63" s="201"/>
      <c r="C63" s="199"/>
      <c r="D63" s="199"/>
      <c r="E63" s="199"/>
      <c r="F63" s="199"/>
      <c r="G63" s="199"/>
    </row>
    <row r="64" spans="2:7" s="200" customFormat="1" x14ac:dyDescent="0.25">
      <c r="B64" s="201"/>
      <c r="C64" s="199"/>
      <c r="D64" s="199"/>
      <c r="E64" s="199"/>
      <c r="F64" s="199"/>
      <c r="G64" s="199"/>
    </row>
    <row r="65" spans="2:7" s="200" customFormat="1" x14ac:dyDescent="0.25">
      <c r="B65" s="201"/>
      <c r="C65" s="199"/>
      <c r="D65" s="199"/>
      <c r="E65" s="199"/>
      <c r="F65" s="199"/>
      <c r="G65" s="199"/>
    </row>
    <row r="66" spans="2:7" s="200" customFormat="1" x14ac:dyDescent="0.25">
      <c r="B66" s="201"/>
      <c r="C66" s="199"/>
      <c r="D66" s="199"/>
      <c r="E66" s="199"/>
      <c r="F66" s="199"/>
      <c r="G66" s="199"/>
    </row>
    <row r="67" spans="2:7" s="200" customFormat="1" x14ac:dyDescent="0.25">
      <c r="B67" s="201"/>
      <c r="C67" s="199"/>
      <c r="D67" s="199"/>
      <c r="E67" s="199"/>
      <c r="F67" s="199"/>
      <c r="G67" s="199"/>
    </row>
    <row r="68" spans="2:7" s="200" customFormat="1" x14ac:dyDescent="0.25">
      <c r="B68" s="201"/>
      <c r="C68" s="199"/>
      <c r="D68" s="199"/>
      <c r="E68" s="199"/>
      <c r="F68" s="199"/>
      <c r="G68" s="199"/>
    </row>
    <row r="69" spans="2:7" s="200" customFormat="1" x14ac:dyDescent="0.25">
      <c r="B69" s="201"/>
      <c r="C69" s="199"/>
      <c r="D69" s="199"/>
      <c r="E69" s="199"/>
      <c r="F69" s="199"/>
      <c r="G69" s="199"/>
    </row>
    <row r="70" spans="2:7" s="200" customFormat="1" x14ac:dyDescent="0.25">
      <c r="B70" s="201"/>
      <c r="C70" s="199"/>
      <c r="D70" s="199"/>
      <c r="E70" s="199"/>
      <c r="F70" s="199"/>
      <c r="G70" s="199"/>
    </row>
    <row r="71" spans="2:7" s="200" customFormat="1" x14ac:dyDescent="0.25">
      <c r="B71" s="201"/>
      <c r="C71" s="199"/>
      <c r="D71" s="199"/>
      <c r="E71" s="199"/>
      <c r="F71" s="199"/>
      <c r="G71" s="199"/>
    </row>
    <row r="72" spans="2:7" s="200" customFormat="1" x14ac:dyDescent="0.25">
      <c r="B72" s="201"/>
      <c r="C72" s="199"/>
      <c r="D72" s="199"/>
      <c r="E72" s="199"/>
      <c r="F72" s="199"/>
      <c r="G72" s="199"/>
    </row>
    <row r="73" spans="2:7" s="200" customFormat="1" x14ac:dyDescent="0.25">
      <c r="B73" s="201"/>
      <c r="C73" s="199"/>
      <c r="D73" s="199"/>
      <c r="E73" s="199"/>
      <c r="F73" s="199"/>
      <c r="G73" s="199"/>
    </row>
    <row r="74" spans="2:7" s="200" customFormat="1" x14ac:dyDescent="0.25">
      <c r="B74" s="201"/>
      <c r="C74" s="199"/>
      <c r="D74" s="199"/>
      <c r="E74" s="199"/>
      <c r="F74" s="199"/>
      <c r="G74" s="199"/>
    </row>
    <row r="75" spans="2:7" s="200" customFormat="1" x14ac:dyDescent="0.25">
      <c r="B75" s="201"/>
      <c r="C75" s="199"/>
      <c r="D75" s="199"/>
      <c r="E75" s="199"/>
      <c r="F75" s="199"/>
      <c r="G75" s="199"/>
    </row>
    <row r="76" spans="2:7" s="200" customFormat="1" x14ac:dyDescent="0.25">
      <c r="B76" s="201"/>
      <c r="C76" s="199"/>
      <c r="D76" s="199"/>
      <c r="E76" s="199"/>
      <c r="F76" s="199"/>
      <c r="G76" s="199"/>
    </row>
    <row r="77" spans="2:7" s="200" customFormat="1" x14ac:dyDescent="0.25">
      <c r="B77" s="201"/>
      <c r="C77" s="199"/>
      <c r="D77" s="199"/>
      <c r="E77" s="199"/>
      <c r="F77" s="199"/>
      <c r="G77" s="199"/>
    </row>
    <row r="78" spans="2:7" s="200" customFormat="1" x14ac:dyDescent="0.25">
      <c r="B78" s="201"/>
      <c r="C78" s="199"/>
      <c r="D78" s="199"/>
      <c r="E78" s="199"/>
      <c r="F78" s="199"/>
      <c r="G78" s="199"/>
    </row>
    <row r="79" spans="2:7" s="200" customFormat="1" x14ac:dyDescent="0.25">
      <c r="B79" s="201"/>
      <c r="C79" s="199"/>
      <c r="D79" s="199"/>
      <c r="E79" s="199"/>
      <c r="F79" s="199"/>
      <c r="G79" s="199"/>
    </row>
    <row r="80" spans="2:7" s="200" customFormat="1" x14ac:dyDescent="0.25">
      <c r="B80" s="201"/>
      <c r="C80" s="199"/>
      <c r="D80" s="199"/>
      <c r="E80" s="199"/>
      <c r="F80" s="199"/>
      <c r="G80" s="199"/>
    </row>
    <row r="81" spans="2:7" s="200" customFormat="1" x14ac:dyDescent="0.25">
      <c r="B81" s="201"/>
      <c r="C81" s="199"/>
      <c r="D81" s="199"/>
      <c r="E81" s="199"/>
      <c r="F81" s="199"/>
      <c r="G81" s="199"/>
    </row>
    <row r="82" spans="2:7" s="200" customFormat="1" x14ac:dyDescent="0.25">
      <c r="B82" s="201"/>
      <c r="C82" s="199"/>
      <c r="D82" s="199"/>
      <c r="E82" s="199"/>
      <c r="F82" s="199"/>
      <c r="G82" s="199"/>
    </row>
    <row r="83" spans="2:7" s="200" customFormat="1" x14ac:dyDescent="0.25">
      <c r="B83" s="201"/>
      <c r="C83" s="199"/>
      <c r="D83" s="199"/>
      <c r="E83" s="199"/>
      <c r="F83" s="199"/>
      <c r="G83" s="199"/>
    </row>
    <row r="84" spans="2:7" s="200" customFormat="1" x14ac:dyDescent="0.25">
      <c r="B84" s="201"/>
      <c r="C84" s="199"/>
      <c r="D84" s="199"/>
      <c r="E84" s="199"/>
      <c r="F84" s="199"/>
      <c r="G84" s="19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0D2FB-F1FE-4E98-8F02-55BCCEB53F81}">
  <dimension ref="B1:K13"/>
  <sheetViews>
    <sheetView zoomScale="70" zoomScaleNormal="70" workbookViewId="0">
      <selection activeCell="B1" sqref="B1"/>
    </sheetView>
  </sheetViews>
  <sheetFormatPr defaultColWidth="8.88671875" defaultRowHeight="13.8" x14ac:dyDescent="0.3"/>
  <cols>
    <col min="1" max="1" width="3.6640625" style="2" customWidth="1"/>
    <col min="2" max="2" width="74.6640625" style="2" customWidth="1"/>
    <col min="3" max="8" width="24.44140625" style="2" customWidth="1"/>
    <col min="9" max="9" width="3.33203125" style="2" customWidth="1"/>
    <col min="10" max="10" width="41.21875" style="2" customWidth="1"/>
    <col min="11" max="11" width="32.33203125" style="2" customWidth="1"/>
    <col min="12" max="16384" width="8.88671875" style="2"/>
  </cols>
  <sheetData>
    <row r="1" spans="2:11" ht="25.8" customHeight="1" x14ac:dyDescent="0.3">
      <c r="B1" s="27" t="s">
        <v>668</v>
      </c>
      <c r="C1" s="126"/>
      <c r="K1" s="7"/>
    </row>
    <row r="2" spans="2:11" x14ac:dyDescent="0.3">
      <c r="B2" s="28" t="s">
        <v>857</v>
      </c>
    </row>
    <row r="3" spans="2:11" ht="10.95" customHeight="1" x14ac:dyDescent="0.3">
      <c r="J3" s="30"/>
    </row>
    <row r="4" spans="2:11" ht="19.8" customHeight="1" x14ac:dyDescent="0.3">
      <c r="B4" s="127" t="s">
        <v>323</v>
      </c>
      <c r="C4" s="127"/>
      <c r="D4" s="127"/>
      <c r="E4" s="127"/>
      <c r="F4" s="127"/>
      <c r="G4" s="127"/>
      <c r="H4" s="127"/>
      <c r="J4" s="30"/>
    </row>
    <row r="5" spans="2:11" ht="10.95" customHeight="1" x14ac:dyDescent="0.3">
      <c r="J5" s="30"/>
    </row>
    <row r="6" spans="2:11" ht="21.6" customHeight="1" x14ac:dyDescent="0.3">
      <c r="C6" s="7" t="s">
        <v>627</v>
      </c>
      <c r="D6" s="7" t="s">
        <v>642</v>
      </c>
      <c r="E6" s="7" t="s">
        <v>643</v>
      </c>
      <c r="F6" s="7" t="s">
        <v>644</v>
      </c>
      <c r="G6" s="7" t="s">
        <v>645</v>
      </c>
      <c r="H6" s="7" t="s">
        <v>646</v>
      </c>
      <c r="J6" s="30" t="s">
        <v>647</v>
      </c>
    </row>
    <row r="7" spans="2:11" ht="81" customHeight="1" x14ac:dyDescent="0.3">
      <c r="B7" s="128" t="s">
        <v>324</v>
      </c>
      <c r="C7" s="130"/>
      <c r="D7" s="130"/>
      <c r="E7" s="130"/>
      <c r="F7" s="130"/>
      <c r="G7" s="130"/>
      <c r="H7" s="130"/>
      <c r="J7" s="228" t="s">
        <v>669</v>
      </c>
    </row>
    <row r="8" spans="2:11" ht="16.8" customHeight="1" x14ac:dyDescent="0.3">
      <c r="B8" s="128" t="s">
        <v>975</v>
      </c>
      <c r="C8" s="186"/>
      <c r="D8" s="186"/>
      <c r="E8" s="186"/>
      <c r="F8" s="186"/>
      <c r="G8" s="186"/>
      <c r="H8" s="186"/>
      <c r="J8" s="228"/>
    </row>
    <row r="9" spans="2:11" ht="16.8" customHeight="1" x14ac:dyDescent="0.3">
      <c r="B9" s="128" t="s">
        <v>976</v>
      </c>
      <c r="C9" s="186"/>
      <c r="D9" s="186"/>
      <c r="E9" s="186"/>
      <c r="F9" s="186"/>
      <c r="G9" s="186"/>
      <c r="H9" s="186"/>
      <c r="J9" s="228"/>
    </row>
    <row r="10" spans="2:11" ht="16.8" customHeight="1" x14ac:dyDescent="0.3">
      <c r="B10" s="128" t="s">
        <v>978</v>
      </c>
      <c r="C10" s="186"/>
      <c r="D10" s="186"/>
      <c r="E10" s="186"/>
      <c r="F10" s="186"/>
      <c r="G10" s="186"/>
      <c r="H10" s="186"/>
      <c r="J10" s="228"/>
    </row>
    <row r="11" spans="2:11" ht="16.8" customHeight="1" x14ac:dyDescent="0.3">
      <c r="B11" s="128" t="s">
        <v>977</v>
      </c>
      <c r="C11" s="186"/>
      <c r="D11" s="186"/>
      <c r="E11" s="186"/>
      <c r="F11" s="186"/>
      <c r="G11" s="186"/>
      <c r="H11" s="186"/>
      <c r="J11" s="228"/>
    </row>
    <row r="12" spans="2:11" ht="16.8" customHeight="1" x14ac:dyDescent="0.3">
      <c r="J12" s="30"/>
    </row>
    <row r="13" spans="2:11" ht="14.4" x14ac:dyDescent="0.3">
      <c r="B13" s="141" t="s">
        <v>22</v>
      </c>
      <c r="C13" s="142"/>
      <c r="D13" s="142"/>
      <c r="E13" s="142"/>
      <c r="F13" s="142"/>
      <c r="G13" s="142"/>
      <c r="H13" s="142"/>
      <c r="J13" s="30"/>
    </row>
  </sheetData>
  <mergeCells count="1">
    <mergeCell ref="J7:J1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7033DAE-E9FE-4EA9-9723-9ECF59BAE56B}">
          <x14:formula1>
            <xm:f>menus!$AX$3:$AX$13</xm:f>
          </x14:formula1>
          <xm:sqref>C7:H7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vt:lpstr>
      <vt:lpstr>Building Info</vt:lpstr>
      <vt:lpstr>Submission Info</vt:lpstr>
      <vt:lpstr>Embodied-Carbon_1</vt:lpstr>
      <vt:lpstr>Embodied-Materials_1</vt:lpstr>
      <vt:lpstr>Operational-Info</vt:lpstr>
      <vt:lpstr>Operational-Figures</vt:lpstr>
      <vt:lpstr>Metering Data</vt:lpstr>
      <vt:lpstr>Operational-AUA</vt:lpstr>
      <vt:lpstr>Refrigerants</vt:lpstr>
      <vt:lpstr>Summary</vt:lpstr>
      <vt:lpstr>menus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Fabrizio Varriale</dc:creator>
  <cp:keywords/>
  <dc:description/>
  <cp:lastModifiedBy>Fabrizio Varriale</cp:lastModifiedBy>
  <cp:revision/>
  <dcterms:created xsi:type="dcterms:W3CDTF">2015-06-05T18:17:20Z</dcterms:created>
  <dcterms:modified xsi:type="dcterms:W3CDTF">2024-09-23T14:32:28Z</dcterms:modified>
  <cp:category/>
  <cp:contentStatus/>
</cp:coreProperties>
</file>